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DVD-Slunj\Desktop\FINANCIJSKI PLANOVI DVD\FINANCIJSKI PLAN 2026\"/>
    </mc:Choice>
  </mc:AlternateContent>
  <xr:revisionPtr revIDLastSave="0" documentId="13_ncr:1_{1F16A21A-038C-4371-9497-517C567D2F6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bez zaposlenika" sheetId="1" r:id="rId1"/>
    <sheet name="sa zaposlenicima" sheetId="2" r:id="rId2"/>
  </sheets>
  <definedNames>
    <definedName name="_xlnm.Print_Area" localSheetId="1">'sa zaposlenicima'!$A$1:$S$146</definedName>
  </definedNames>
  <calcPr calcId="181029"/>
</workbook>
</file>

<file path=xl/calcChain.xml><?xml version="1.0" encoding="utf-8"?>
<calcChain xmlns="http://schemas.openxmlformats.org/spreadsheetml/2006/main">
  <c r="P129" i="2" l="1"/>
  <c r="P125" i="2"/>
  <c r="P121" i="2"/>
  <c r="P119" i="2"/>
  <c r="P78" i="2"/>
  <c r="P73" i="2"/>
  <c r="P71" i="2"/>
  <c r="P68" i="2"/>
  <c r="P65" i="2"/>
  <c r="P60" i="2"/>
  <c r="P5" i="2"/>
  <c r="N4" i="2"/>
  <c r="O4" i="2"/>
  <c r="F81" i="2"/>
  <c r="G4" i="2"/>
  <c r="G5" i="2"/>
  <c r="H3" i="2"/>
  <c r="I3" i="2"/>
  <c r="J3" i="2"/>
  <c r="L3" i="2"/>
  <c r="M3" i="2"/>
  <c r="N3" i="2"/>
  <c r="O3" i="2"/>
  <c r="F99" i="2"/>
  <c r="F102" i="2"/>
  <c r="F101" i="2"/>
  <c r="R78" i="2"/>
  <c r="Q78" i="2"/>
  <c r="O78" i="2"/>
  <c r="N78" i="2"/>
  <c r="M78" i="2"/>
  <c r="L78" i="2"/>
  <c r="K78" i="2"/>
  <c r="J78" i="2"/>
  <c r="I78" i="2"/>
  <c r="G78" i="2"/>
  <c r="G59" i="2" s="1"/>
  <c r="H78" i="2"/>
  <c r="F3" i="2"/>
  <c r="F86" i="2"/>
  <c r="F85" i="2"/>
  <c r="F103" i="2"/>
  <c r="G141" i="2"/>
  <c r="G139" i="2"/>
  <c r="F142" i="2"/>
  <c r="R141" i="2"/>
  <c r="Q141" i="2"/>
  <c r="P141" i="2"/>
  <c r="O141" i="2"/>
  <c r="N141" i="2"/>
  <c r="M141" i="2"/>
  <c r="L141" i="2"/>
  <c r="K141" i="2"/>
  <c r="J141" i="2"/>
  <c r="I141" i="2"/>
  <c r="H141" i="2"/>
  <c r="R139" i="2"/>
  <c r="R137" i="2"/>
  <c r="R135" i="2"/>
  <c r="R129" i="2"/>
  <c r="R125" i="2"/>
  <c r="R121" i="2"/>
  <c r="R119" i="2"/>
  <c r="R73" i="2"/>
  <c r="R71" i="2"/>
  <c r="R68" i="2"/>
  <c r="R65" i="2"/>
  <c r="R60" i="2"/>
  <c r="R39" i="2"/>
  <c r="R32" i="2"/>
  <c r="R28" i="2"/>
  <c r="R6" i="2"/>
  <c r="Q6" i="2"/>
  <c r="Q28" i="2"/>
  <c r="Q32" i="2"/>
  <c r="Q39" i="2"/>
  <c r="Q60" i="2"/>
  <c r="Q65" i="2"/>
  <c r="Q68" i="2"/>
  <c r="Q71" i="2"/>
  <c r="Q73" i="2"/>
  <c r="Q119" i="2"/>
  <c r="Q121" i="2"/>
  <c r="Q125" i="2"/>
  <c r="Q129" i="2"/>
  <c r="Q135" i="2"/>
  <c r="Q137" i="2"/>
  <c r="Q139" i="2"/>
  <c r="G129" i="2"/>
  <c r="H129" i="2"/>
  <c r="I129" i="2"/>
  <c r="J129" i="2"/>
  <c r="K129" i="2"/>
  <c r="O129" i="2"/>
  <c r="N129" i="2"/>
  <c r="M129" i="2"/>
  <c r="L129" i="2"/>
  <c r="F133" i="2"/>
  <c r="F134" i="2"/>
  <c r="P59" i="2" l="1"/>
  <c r="P4" i="2" s="1"/>
  <c r="P3" i="2" s="1"/>
  <c r="R134" i="2"/>
  <c r="R4" i="2" s="1"/>
  <c r="R3" i="2" s="1"/>
  <c r="Q134" i="2"/>
  <c r="Q4" i="2" s="1"/>
  <c r="Q3" i="2" s="1"/>
  <c r="F141" i="2"/>
  <c r="R5" i="2"/>
  <c r="F129" i="2"/>
  <c r="Q59" i="2"/>
  <c r="Q5" i="2"/>
  <c r="R59" i="2"/>
  <c r="G6" i="2"/>
  <c r="F47" i="2"/>
  <c r="F48" i="2"/>
  <c r="F42" i="2"/>
  <c r="F43" i="2"/>
  <c r="F44" i="2"/>
  <c r="F45" i="2"/>
  <c r="F46" i="2"/>
  <c r="F49" i="2"/>
  <c r="F50" i="2"/>
  <c r="F51" i="2"/>
  <c r="F52" i="2"/>
  <c r="F53" i="2"/>
  <c r="F54" i="2"/>
  <c r="F55" i="2"/>
  <c r="G39" i="2"/>
  <c r="H39" i="2"/>
  <c r="I39" i="2"/>
  <c r="J39" i="2"/>
  <c r="K39" i="2"/>
  <c r="L39" i="2"/>
  <c r="M39" i="2"/>
  <c r="N39" i="2"/>
  <c r="O39" i="2"/>
  <c r="P39" i="2"/>
  <c r="F40" i="2"/>
  <c r="F41" i="2"/>
  <c r="F56" i="2"/>
  <c r="F57" i="2"/>
  <c r="F58" i="2"/>
  <c r="K6" i="2"/>
  <c r="L6" i="2"/>
  <c r="J6" i="2"/>
  <c r="G60" i="2"/>
  <c r="K65" i="2"/>
  <c r="F105" i="2"/>
  <c r="F89" i="2"/>
  <c r="F132" i="2"/>
  <c r="F7" i="2"/>
  <c r="F8" i="2"/>
  <c r="F140" i="2"/>
  <c r="F131" i="2"/>
  <c r="F130" i="2"/>
  <c r="F120" i="2"/>
  <c r="F118" i="2"/>
  <c r="H139" i="2"/>
  <c r="F34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P139" i="2"/>
  <c r="O139" i="2"/>
  <c r="N139" i="2"/>
  <c r="M139" i="2"/>
  <c r="L139" i="2"/>
  <c r="K139" i="2"/>
  <c r="J139" i="2"/>
  <c r="I139" i="2"/>
  <c r="F138" i="2"/>
  <c r="P137" i="2"/>
  <c r="O137" i="2"/>
  <c r="N137" i="2"/>
  <c r="M137" i="2"/>
  <c r="L137" i="2"/>
  <c r="K137" i="2"/>
  <c r="J137" i="2"/>
  <c r="I137" i="2"/>
  <c r="H137" i="2"/>
  <c r="G137" i="2"/>
  <c r="F136" i="2"/>
  <c r="P135" i="2"/>
  <c r="O135" i="2"/>
  <c r="N135" i="2"/>
  <c r="M135" i="2"/>
  <c r="L135" i="2"/>
  <c r="K135" i="2"/>
  <c r="J135" i="2"/>
  <c r="I135" i="2"/>
  <c r="H135" i="2"/>
  <c r="G135" i="2"/>
  <c r="F128" i="2"/>
  <c r="F127" i="2"/>
  <c r="F126" i="2"/>
  <c r="O125" i="2"/>
  <c r="N125" i="2"/>
  <c r="M125" i="2"/>
  <c r="L125" i="2"/>
  <c r="K125" i="2"/>
  <c r="I125" i="2"/>
  <c r="H125" i="2"/>
  <c r="G125" i="2"/>
  <c r="F124" i="2"/>
  <c r="F123" i="2"/>
  <c r="F122" i="2"/>
  <c r="O121" i="2"/>
  <c r="N121" i="2"/>
  <c r="M121" i="2"/>
  <c r="L121" i="2"/>
  <c r="K121" i="2"/>
  <c r="J121" i="2"/>
  <c r="I121" i="2"/>
  <c r="H121" i="2"/>
  <c r="G121" i="2"/>
  <c r="O119" i="2"/>
  <c r="N119" i="2"/>
  <c r="M119" i="2"/>
  <c r="L119" i="2"/>
  <c r="K119" i="2"/>
  <c r="J119" i="2"/>
  <c r="I119" i="2"/>
  <c r="H119" i="2"/>
  <c r="G119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4" i="2"/>
  <c r="F100" i="2"/>
  <c r="F98" i="2"/>
  <c r="F97" i="2"/>
  <c r="F96" i="2"/>
  <c r="F95" i="2"/>
  <c r="F94" i="2"/>
  <c r="F93" i="2"/>
  <c r="F92" i="2"/>
  <c r="F91" i="2"/>
  <c r="F90" i="2"/>
  <c r="F88" i="2"/>
  <c r="F87" i="2"/>
  <c r="F84" i="2"/>
  <c r="F83" i="2"/>
  <c r="F82" i="2"/>
  <c r="F80" i="2"/>
  <c r="F79" i="2"/>
  <c r="F77" i="2"/>
  <c r="F76" i="2"/>
  <c r="F75" i="2"/>
  <c r="F74" i="2"/>
  <c r="O73" i="2"/>
  <c r="N73" i="2"/>
  <c r="M73" i="2"/>
  <c r="L73" i="2"/>
  <c r="K73" i="2"/>
  <c r="J73" i="2"/>
  <c r="I73" i="2"/>
  <c r="H73" i="2"/>
  <c r="G73" i="2"/>
  <c r="F72" i="2"/>
  <c r="O71" i="2"/>
  <c r="N71" i="2"/>
  <c r="M71" i="2"/>
  <c r="L71" i="2"/>
  <c r="K71" i="2"/>
  <c r="J71" i="2"/>
  <c r="I71" i="2"/>
  <c r="H71" i="2"/>
  <c r="G71" i="2"/>
  <c r="F70" i="2"/>
  <c r="F69" i="2"/>
  <c r="O68" i="2"/>
  <c r="N68" i="2"/>
  <c r="M68" i="2"/>
  <c r="L68" i="2"/>
  <c r="K68" i="2"/>
  <c r="J68" i="2"/>
  <c r="I68" i="2"/>
  <c r="H68" i="2"/>
  <c r="G68" i="2"/>
  <c r="F67" i="2"/>
  <c r="F66" i="2"/>
  <c r="O65" i="2"/>
  <c r="N65" i="2"/>
  <c r="M65" i="2"/>
  <c r="L65" i="2"/>
  <c r="J65" i="2"/>
  <c r="I65" i="2"/>
  <c r="H65" i="2"/>
  <c r="G65" i="2"/>
  <c r="F64" i="2"/>
  <c r="F63" i="2"/>
  <c r="F62" i="2"/>
  <c r="F61" i="2"/>
  <c r="O60" i="2"/>
  <c r="N60" i="2"/>
  <c r="M60" i="2"/>
  <c r="L60" i="2"/>
  <c r="K60" i="2"/>
  <c r="J60" i="2"/>
  <c r="I60" i="2"/>
  <c r="H60" i="2"/>
  <c r="F38" i="2"/>
  <c r="F37" i="2"/>
  <c r="F36" i="2"/>
  <c r="F35" i="2"/>
  <c r="F33" i="2"/>
  <c r="P32" i="2"/>
  <c r="O32" i="2"/>
  <c r="N32" i="2"/>
  <c r="M32" i="2"/>
  <c r="L32" i="2"/>
  <c r="K32" i="2"/>
  <c r="J32" i="2"/>
  <c r="I32" i="2"/>
  <c r="H32" i="2"/>
  <c r="G32" i="2"/>
  <c r="F31" i="2"/>
  <c r="F30" i="2"/>
  <c r="F29" i="2"/>
  <c r="P28" i="2"/>
  <c r="O28" i="2"/>
  <c r="N28" i="2"/>
  <c r="M28" i="2"/>
  <c r="L28" i="2"/>
  <c r="K28" i="2"/>
  <c r="J28" i="2"/>
  <c r="I28" i="2"/>
  <c r="H28" i="2"/>
  <c r="G28" i="2"/>
  <c r="F27" i="2"/>
  <c r="P6" i="2"/>
  <c r="O6" i="2"/>
  <c r="N6" i="2"/>
  <c r="M6" i="2"/>
  <c r="I6" i="2"/>
  <c r="H6" i="2"/>
  <c r="F224" i="1"/>
  <c r="F223" i="1"/>
  <c r="F222" i="1"/>
  <c r="F221" i="1"/>
  <c r="N220" i="1"/>
  <c r="M220" i="1"/>
  <c r="L220" i="1"/>
  <c r="K220" i="1"/>
  <c r="J220" i="1"/>
  <c r="I220" i="1"/>
  <c r="H220" i="1"/>
  <c r="G220" i="1"/>
  <c r="F220" i="1"/>
  <c r="F219" i="1"/>
  <c r="F218" i="1"/>
  <c r="F217" i="1"/>
  <c r="F216" i="1"/>
  <c r="F215" i="1"/>
  <c r="N214" i="1"/>
  <c r="M214" i="1"/>
  <c r="L214" i="1"/>
  <c r="K214" i="1"/>
  <c r="J214" i="1"/>
  <c r="I214" i="1"/>
  <c r="H214" i="1"/>
  <c r="G214" i="1"/>
  <c r="F214" i="1"/>
  <c r="F213" i="1"/>
  <c r="F212" i="1"/>
  <c r="F211" i="1"/>
  <c r="F210" i="1"/>
  <c r="F209" i="1"/>
  <c r="F208" i="1"/>
  <c r="N207" i="1"/>
  <c r="M207" i="1"/>
  <c r="L207" i="1"/>
  <c r="K207" i="1"/>
  <c r="J207" i="1"/>
  <c r="I207" i="1"/>
  <c r="H207" i="1"/>
  <c r="G207" i="1"/>
  <c r="F207" i="1"/>
  <c r="N206" i="1"/>
  <c r="M206" i="1"/>
  <c r="L206" i="1"/>
  <c r="K206" i="1"/>
  <c r="J206" i="1"/>
  <c r="I206" i="1"/>
  <c r="H206" i="1"/>
  <c r="G206" i="1"/>
  <c r="F206" i="1"/>
  <c r="F205" i="1"/>
  <c r="F204" i="1"/>
  <c r="F203" i="1"/>
  <c r="F202" i="1"/>
  <c r="N201" i="1"/>
  <c r="M201" i="1"/>
  <c r="L201" i="1"/>
  <c r="K201" i="1"/>
  <c r="J201" i="1"/>
  <c r="I201" i="1"/>
  <c r="H201" i="1"/>
  <c r="G201" i="1"/>
  <c r="F201" i="1"/>
  <c r="F200" i="1"/>
  <c r="F199" i="1"/>
  <c r="F198" i="1"/>
  <c r="F197" i="1"/>
  <c r="N196" i="1"/>
  <c r="M196" i="1"/>
  <c r="L196" i="1"/>
  <c r="K196" i="1"/>
  <c r="J196" i="1"/>
  <c r="I196" i="1"/>
  <c r="H196" i="1"/>
  <c r="G196" i="1"/>
  <c r="F196" i="1"/>
  <c r="N195" i="1"/>
  <c r="M195" i="1"/>
  <c r="L195" i="1"/>
  <c r="K195" i="1"/>
  <c r="J195" i="1"/>
  <c r="I195" i="1"/>
  <c r="H195" i="1"/>
  <c r="G195" i="1"/>
  <c r="F195" i="1"/>
  <c r="F194" i="1"/>
  <c r="F193" i="1"/>
  <c r="F192" i="1"/>
  <c r="N191" i="1"/>
  <c r="M191" i="1"/>
  <c r="L191" i="1"/>
  <c r="K191" i="1"/>
  <c r="J191" i="1"/>
  <c r="I191" i="1"/>
  <c r="H191" i="1"/>
  <c r="G191" i="1"/>
  <c r="F191" i="1"/>
  <c r="F190" i="1"/>
  <c r="F189" i="1"/>
  <c r="F188" i="1"/>
  <c r="N187" i="1"/>
  <c r="M187" i="1"/>
  <c r="L187" i="1"/>
  <c r="K187" i="1"/>
  <c r="J187" i="1"/>
  <c r="I187" i="1"/>
  <c r="H187" i="1"/>
  <c r="G187" i="1"/>
  <c r="F187" i="1"/>
  <c r="N186" i="1"/>
  <c r="M186" i="1"/>
  <c r="L186" i="1"/>
  <c r="K186" i="1"/>
  <c r="J186" i="1"/>
  <c r="I186" i="1"/>
  <c r="H186" i="1"/>
  <c r="G186" i="1"/>
  <c r="F186" i="1"/>
  <c r="F185" i="1"/>
  <c r="F184" i="1"/>
  <c r="F183" i="1"/>
  <c r="F182" i="1"/>
  <c r="F181" i="1"/>
  <c r="F180" i="1"/>
  <c r="N179" i="1"/>
  <c r="M179" i="1"/>
  <c r="L179" i="1"/>
  <c r="K179" i="1"/>
  <c r="J179" i="1"/>
  <c r="I179" i="1"/>
  <c r="H179" i="1"/>
  <c r="G179" i="1"/>
  <c r="F179" i="1"/>
  <c r="F178" i="1"/>
  <c r="F177" i="1"/>
  <c r="F176" i="1"/>
  <c r="F175" i="1"/>
  <c r="N174" i="1"/>
  <c r="M174" i="1"/>
  <c r="L174" i="1"/>
  <c r="K174" i="1"/>
  <c r="J174" i="1"/>
  <c r="I174" i="1"/>
  <c r="H174" i="1"/>
  <c r="G174" i="1"/>
  <c r="F174" i="1"/>
  <c r="F173" i="1"/>
  <c r="F172" i="1"/>
  <c r="F171" i="1"/>
  <c r="F170" i="1"/>
  <c r="F169" i="1"/>
  <c r="N168" i="1"/>
  <c r="M168" i="1"/>
  <c r="L168" i="1"/>
  <c r="K168" i="1"/>
  <c r="J168" i="1"/>
  <c r="I168" i="1"/>
  <c r="H168" i="1"/>
  <c r="G168" i="1"/>
  <c r="F168" i="1"/>
  <c r="N167" i="1"/>
  <c r="M167" i="1"/>
  <c r="L167" i="1"/>
  <c r="K167" i="1"/>
  <c r="J167" i="1"/>
  <c r="I167" i="1"/>
  <c r="H167" i="1"/>
  <c r="G167" i="1"/>
  <c r="F167" i="1"/>
  <c r="F166" i="1"/>
  <c r="F165" i="1"/>
  <c r="F164" i="1"/>
  <c r="F163" i="1"/>
  <c r="F162" i="1"/>
  <c r="F161" i="1"/>
  <c r="N160" i="1"/>
  <c r="M160" i="1"/>
  <c r="L160" i="1"/>
  <c r="K160" i="1"/>
  <c r="J160" i="1"/>
  <c r="I160" i="1"/>
  <c r="H160" i="1"/>
  <c r="G160" i="1"/>
  <c r="F160" i="1"/>
  <c r="F159" i="1"/>
  <c r="F157" i="1"/>
  <c r="F156" i="1"/>
  <c r="F155" i="1"/>
  <c r="N154" i="1"/>
  <c r="M154" i="1"/>
  <c r="L154" i="1"/>
  <c r="K154" i="1"/>
  <c r="J154" i="1"/>
  <c r="I154" i="1"/>
  <c r="H154" i="1"/>
  <c r="G154" i="1"/>
  <c r="F154" i="1"/>
  <c r="F153" i="1"/>
  <c r="F150" i="1"/>
  <c r="F149" i="1"/>
  <c r="F148" i="1"/>
  <c r="N147" i="1"/>
  <c r="M147" i="1"/>
  <c r="L147" i="1"/>
  <c r="K147" i="1"/>
  <c r="J147" i="1"/>
  <c r="I147" i="1"/>
  <c r="H147" i="1"/>
  <c r="G147" i="1"/>
  <c r="F147" i="1"/>
  <c r="F146" i="1"/>
  <c r="F143" i="1"/>
  <c r="F142" i="1"/>
  <c r="F141" i="1"/>
  <c r="N140" i="1"/>
  <c r="M140" i="1"/>
  <c r="L140" i="1"/>
  <c r="K140" i="1"/>
  <c r="J140" i="1"/>
  <c r="I140" i="1"/>
  <c r="H140" i="1"/>
  <c r="G140" i="1"/>
  <c r="F140" i="1"/>
  <c r="F139" i="1"/>
  <c r="F138" i="1"/>
  <c r="F137" i="1"/>
  <c r="F136" i="1"/>
  <c r="N135" i="1"/>
  <c r="M135" i="1"/>
  <c r="L135" i="1"/>
  <c r="K135" i="1"/>
  <c r="J135" i="1"/>
  <c r="I135" i="1"/>
  <c r="H135" i="1"/>
  <c r="G135" i="1"/>
  <c r="F135" i="1"/>
  <c r="N134" i="1"/>
  <c r="M134" i="1"/>
  <c r="L134" i="1"/>
  <c r="K134" i="1"/>
  <c r="J134" i="1"/>
  <c r="I134" i="1"/>
  <c r="H134" i="1"/>
  <c r="G134" i="1"/>
  <c r="F134" i="1"/>
  <c r="F133" i="1"/>
  <c r="F132" i="1"/>
  <c r="F131" i="1"/>
  <c r="F130" i="1"/>
  <c r="F129" i="1"/>
  <c r="N128" i="1"/>
  <c r="M128" i="1"/>
  <c r="L128" i="1"/>
  <c r="K128" i="1"/>
  <c r="J128" i="1"/>
  <c r="I128" i="1"/>
  <c r="H128" i="1"/>
  <c r="G128" i="1"/>
  <c r="F128" i="1"/>
  <c r="F127" i="1"/>
  <c r="F125" i="1"/>
  <c r="F124" i="1"/>
  <c r="N123" i="1"/>
  <c r="M123" i="1"/>
  <c r="L123" i="1"/>
  <c r="K123" i="1"/>
  <c r="J123" i="1"/>
  <c r="I123" i="1"/>
  <c r="H123" i="1"/>
  <c r="G123" i="1"/>
  <c r="F123" i="1"/>
  <c r="F122" i="1"/>
  <c r="F121" i="1"/>
  <c r="F120" i="1"/>
  <c r="N119" i="1"/>
  <c r="M119" i="1"/>
  <c r="L119" i="1"/>
  <c r="K119" i="1"/>
  <c r="J119" i="1"/>
  <c r="I119" i="1"/>
  <c r="H119" i="1"/>
  <c r="G119" i="1"/>
  <c r="F119" i="1"/>
  <c r="N118" i="1"/>
  <c r="M118" i="1"/>
  <c r="L118" i="1"/>
  <c r="K118" i="1"/>
  <c r="J118" i="1"/>
  <c r="I118" i="1"/>
  <c r="H118" i="1"/>
  <c r="G118" i="1"/>
  <c r="F118" i="1"/>
  <c r="F117" i="1"/>
  <c r="F116" i="1"/>
  <c r="F115" i="1"/>
  <c r="F114" i="1"/>
  <c r="F113" i="1"/>
  <c r="F112" i="1"/>
  <c r="F111" i="1"/>
  <c r="F110" i="1"/>
  <c r="N109" i="1"/>
  <c r="M109" i="1"/>
  <c r="L109" i="1"/>
  <c r="K109" i="1"/>
  <c r="J109" i="1"/>
  <c r="I109" i="1"/>
  <c r="H109" i="1"/>
  <c r="G109" i="1"/>
  <c r="F109" i="1"/>
  <c r="F108" i="1"/>
  <c r="F107" i="1"/>
  <c r="F106" i="1"/>
  <c r="F105" i="1"/>
  <c r="F104" i="1"/>
  <c r="F103" i="1"/>
  <c r="F102" i="1"/>
  <c r="F101" i="1"/>
  <c r="N100" i="1"/>
  <c r="M100" i="1"/>
  <c r="L100" i="1"/>
  <c r="K100" i="1"/>
  <c r="J100" i="1"/>
  <c r="I100" i="1"/>
  <c r="H100" i="1"/>
  <c r="G100" i="1"/>
  <c r="F100" i="1"/>
  <c r="F99" i="1"/>
  <c r="F98" i="1"/>
  <c r="F97" i="1"/>
  <c r="F96" i="1"/>
  <c r="F95" i="1"/>
  <c r="F94" i="1"/>
  <c r="F93" i="1"/>
  <c r="F92" i="1"/>
  <c r="N91" i="1"/>
  <c r="M91" i="1"/>
  <c r="L91" i="1"/>
  <c r="K91" i="1"/>
  <c r="J91" i="1"/>
  <c r="I91" i="1"/>
  <c r="H91" i="1"/>
  <c r="G91" i="1"/>
  <c r="F91" i="1"/>
  <c r="F90" i="1"/>
  <c r="F89" i="1"/>
  <c r="F88" i="1"/>
  <c r="F87" i="1"/>
  <c r="F86" i="1"/>
  <c r="F85" i="1"/>
  <c r="F84" i="1"/>
  <c r="F83" i="1"/>
  <c r="N82" i="1"/>
  <c r="M82" i="1"/>
  <c r="L82" i="1"/>
  <c r="K82" i="1"/>
  <c r="J82" i="1"/>
  <c r="I82" i="1"/>
  <c r="H82" i="1"/>
  <c r="G82" i="1"/>
  <c r="F82" i="1"/>
  <c r="N81" i="1"/>
  <c r="M81" i="1"/>
  <c r="L81" i="1"/>
  <c r="K81" i="1"/>
  <c r="J81" i="1"/>
  <c r="I81" i="1"/>
  <c r="H81" i="1"/>
  <c r="G81" i="1"/>
  <c r="F81" i="1"/>
  <c r="F80" i="1"/>
  <c r="F79" i="1"/>
  <c r="F78" i="1"/>
  <c r="F77" i="1"/>
  <c r="F76" i="1"/>
  <c r="F75" i="1"/>
  <c r="F74" i="1"/>
  <c r="F73" i="1"/>
  <c r="F72" i="1"/>
  <c r="F71" i="1"/>
  <c r="F70" i="1"/>
  <c r="N69" i="1"/>
  <c r="M69" i="1"/>
  <c r="L69" i="1"/>
  <c r="K69" i="1"/>
  <c r="J69" i="1"/>
  <c r="I69" i="1"/>
  <c r="H69" i="1"/>
  <c r="G69" i="1"/>
  <c r="F69" i="1"/>
  <c r="F68" i="1"/>
  <c r="F67" i="1"/>
  <c r="F66" i="1"/>
  <c r="F65" i="1"/>
  <c r="F64" i="1"/>
  <c r="F63" i="1"/>
  <c r="N62" i="1"/>
  <c r="M62" i="1"/>
  <c r="L62" i="1"/>
  <c r="K62" i="1"/>
  <c r="J62" i="1"/>
  <c r="I62" i="1"/>
  <c r="H62" i="1"/>
  <c r="G62" i="1"/>
  <c r="F62" i="1"/>
  <c r="F61" i="1"/>
  <c r="F60" i="1"/>
  <c r="F59" i="1"/>
  <c r="F58" i="1"/>
  <c r="F57" i="1"/>
  <c r="F56" i="1"/>
  <c r="F55" i="1"/>
  <c r="N54" i="1"/>
  <c r="M54" i="1"/>
  <c r="L54" i="1"/>
  <c r="K54" i="1"/>
  <c r="J54" i="1"/>
  <c r="I54" i="1"/>
  <c r="H54" i="1"/>
  <c r="G54" i="1"/>
  <c r="F54" i="1"/>
  <c r="F53" i="1"/>
  <c r="F52" i="1"/>
  <c r="F51" i="1"/>
  <c r="F50" i="1"/>
  <c r="F49" i="1"/>
  <c r="N48" i="1"/>
  <c r="M48" i="1"/>
  <c r="L48" i="1"/>
  <c r="K48" i="1"/>
  <c r="J48" i="1"/>
  <c r="I48" i="1"/>
  <c r="H48" i="1"/>
  <c r="G48" i="1"/>
  <c r="F48" i="1"/>
  <c r="N47" i="1"/>
  <c r="M47" i="1"/>
  <c r="L47" i="1"/>
  <c r="K47" i="1"/>
  <c r="J47" i="1"/>
  <c r="I47" i="1"/>
  <c r="H47" i="1"/>
  <c r="G47" i="1"/>
  <c r="F47" i="1"/>
  <c r="F46" i="1"/>
  <c r="N45" i="1"/>
  <c r="M45" i="1"/>
  <c r="L45" i="1"/>
  <c r="K45" i="1"/>
  <c r="J45" i="1"/>
  <c r="I45" i="1"/>
  <c r="H45" i="1"/>
  <c r="G45" i="1"/>
  <c r="F45" i="1"/>
  <c r="F44" i="1"/>
  <c r="N43" i="1"/>
  <c r="M43" i="1"/>
  <c r="L43" i="1"/>
  <c r="K43" i="1"/>
  <c r="J43" i="1"/>
  <c r="I43" i="1"/>
  <c r="H43" i="1"/>
  <c r="G43" i="1"/>
  <c r="F43" i="1"/>
  <c r="F42" i="1"/>
  <c r="F41" i="1"/>
  <c r="F40" i="1"/>
  <c r="F39" i="1"/>
  <c r="N38" i="1"/>
  <c r="M38" i="1"/>
  <c r="L38" i="1"/>
  <c r="K38" i="1"/>
  <c r="J38" i="1"/>
  <c r="I38" i="1"/>
  <c r="H38" i="1"/>
  <c r="G38" i="1"/>
  <c r="F38" i="1"/>
  <c r="F37" i="1"/>
  <c r="F36" i="1"/>
  <c r="F35" i="1"/>
  <c r="F34" i="1"/>
  <c r="N33" i="1"/>
  <c r="M33" i="1"/>
  <c r="L33" i="1"/>
  <c r="K33" i="1"/>
  <c r="J33" i="1"/>
  <c r="I33" i="1"/>
  <c r="H33" i="1"/>
  <c r="G33" i="1"/>
  <c r="F33" i="1"/>
  <c r="F32" i="1"/>
  <c r="F31" i="1"/>
  <c r="F30" i="1"/>
  <c r="F29" i="1"/>
  <c r="F28" i="1"/>
  <c r="F27" i="1"/>
  <c r="F26" i="1"/>
  <c r="F25" i="1"/>
  <c r="F24" i="1"/>
  <c r="N23" i="1"/>
  <c r="M23" i="1"/>
  <c r="L23" i="1"/>
  <c r="K23" i="1"/>
  <c r="J23" i="1"/>
  <c r="I23" i="1"/>
  <c r="H23" i="1"/>
  <c r="G23" i="1"/>
  <c r="F23" i="1"/>
  <c r="F22" i="1"/>
  <c r="F21" i="1"/>
  <c r="F20" i="1"/>
  <c r="F19" i="1"/>
  <c r="F18" i="1"/>
  <c r="F17" i="1"/>
  <c r="F16" i="1"/>
  <c r="F15" i="1"/>
  <c r="N14" i="1"/>
  <c r="M14" i="1"/>
  <c r="L14" i="1"/>
  <c r="K14" i="1"/>
  <c r="J14" i="1"/>
  <c r="I14" i="1"/>
  <c r="H14" i="1"/>
  <c r="G14" i="1"/>
  <c r="F14" i="1"/>
  <c r="F13" i="1"/>
  <c r="F12" i="1"/>
  <c r="F11" i="1"/>
  <c r="F10" i="1"/>
  <c r="F9" i="1"/>
  <c r="F8" i="1"/>
  <c r="F7" i="1"/>
  <c r="N6" i="1"/>
  <c r="M6" i="1"/>
  <c r="L6" i="1"/>
  <c r="K6" i="1"/>
  <c r="J6" i="1"/>
  <c r="I6" i="1"/>
  <c r="H6" i="1"/>
  <c r="G6" i="1"/>
  <c r="F6" i="1"/>
  <c r="N5" i="1"/>
  <c r="M5" i="1"/>
  <c r="L5" i="1"/>
  <c r="K5" i="1"/>
  <c r="J5" i="1"/>
  <c r="I5" i="1"/>
  <c r="H5" i="1"/>
  <c r="G5" i="1"/>
  <c r="F5" i="1"/>
  <c r="N4" i="1"/>
  <c r="M4" i="1"/>
  <c r="L4" i="1"/>
  <c r="K4" i="1"/>
  <c r="J4" i="1"/>
  <c r="I4" i="1"/>
  <c r="H4" i="1"/>
  <c r="G4" i="1"/>
  <c r="F4" i="1"/>
  <c r="N3" i="1"/>
  <c r="M3" i="1"/>
  <c r="L3" i="1"/>
  <c r="K3" i="1"/>
  <c r="J3" i="1"/>
  <c r="I3" i="1"/>
  <c r="H3" i="1"/>
  <c r="G3" i="1"/>
  <c r="F3" i="1"/>
  <c r="L5" i="2" l="1"/>
  <c r="G134" i="2"/>
  <c r="H134" i="2"/>
  <c r="K5" i="2"/>
  <c r="O5" i="2"/>
  <c r="J5" i="2"/>
  <c r="N5" i="2"/>
  <c r="I5" i="2"/>
  <c r="M5" i="2"/>
  <c r="H5" i="2"/>
  <c r="J59" i="2"/>
  <c r="J4" i="2" s="1"/>
  <c r="F6" i="2"/>
  <c r="F39" i="2"/>
  <c r="F60" i="2"/>
  <c r="L59" i="2"/>
  <c r="L4" i="2" s="1"/>
  <c r="K59" i="2"/>
  <c r="K4" i="2" s="1"/>
  <c r="K3" i="2" s="1"/>
  <c r="N134" i="2"/>
  <c r="J134" i="2"/>
  <c r="L134" i="2"/>
  <c r="O59" i="2"/>
  <c r="H59" i="2"/>
  <c r="M134" i="2"/>
  <c r="K134" i="2"/>
  <c r="O134" i="2"/>
  <c r="M59" i="2"/>
  <c r="M4" i="2" s="1"/>
  <c r="F71" i="2"/>
  <c r="F28" i="2"/>
  <c r="F68" i="2"/>
  <c r="F135" i="2"/>
  <c r="F121" i="2"/>
  <c r="F137" i="2"/>
  <c r="F32" i="2"/>
  <c r="F65" i="2"/>
  <c r="I134" i="2"/>
  <c r="F119" i="2"/>
  <c r="F139" i="2"/>
  <c r="N59" i="2"/>
  <c r="F125" i="2"/>
  <c r="P134" i="2"/>
  <c r="F78" i="2"/>
  <c r="I59" i="2"/>
  <c r="I4" i="2" s="1"/>
  <c r="F73" i="2"/>
  <c r="F59" i="2" l="1"/>
  <c r="F5" i="2"/>
</calcChain>
</file>

<file path=xl/sharedStrings.xml><?xml version="1.0" encoding="utf-8"?>
<sst xmlns="http://schemas.openxmlformats.org/spreadsheetml/2006/main" count="358" uniqueCount="248">
  <si>
    <t>IZVOR PRIHODA</t>
  </si>
  <si>
    <t>PLAN ZA 2023.</t>
  </si>
  <si>
    <t>PRORAČUN VZO  TEKUĆE</t>
  </si>
  <si>
    <t>PRORAČUN VZO KAPITALNE</t>
  </si>
  <si>
    <t>PRORAČUN VZKŽ</t>
  </si>
  <si>
    <t>HVZ</t>
  </si>
  <si>
    <t>VLASTITI PRIHODI</t>
  </si>
  <si>
    <t>DONACIJE</t>
  </si>
  <si>
    <t>PREMIJE OSIGURANJA</t>
  </si>
  <si>
    <t>NATJEČAJI ZA UDURGE</t>
  </si>
  <si>
    <t>PLANIRANI IZNOSI:</t>
  </si>
  <si>
    <t>RAČUN</t>
  </si>
  <si>
    <t>RAZLIKA:</t>
  </si>
  <si>
    <t>RASHODA</t>
  </si>
  <si>
    <t>UKUPNO PRORAČUN:</t>
  </si>
  <si>
    <t>REDOVNO POSLOVANJE</t>
  </si>
  <si>
    <t xml:space="preserve">Naknade za članove predstavničkih tijela </t>
  </si>
  <si>
    <t>Naknade za članove Upravnog odbora</t>
  </si>
  <si>
    <t>Naknade za članove Zapovjedništva</t>
  </si>
  <si>
    <t>Naknade za članove Odbora</t>
  </si>
  <si>
    <t>Naknada predsjednika</t>
  </si>
  <si>
    <t>Naknada zapovjednika</t>
  </si>
  <si>
    <t>Naknada voditeljima mladeži i pomlatka</t>
  </si>
  <si>
    <t>Režijski troškovi</t>
  </si>
  <si>
    <t>Usluge telefona i interneta</t>
  </si>
  <si>
    <t>Usluge pošte</t>
  </si>
  <si>
    <t>Opskrba vodom</t>
  </si>
  <si>
    <t>Energenti za grijanje prostorija</t>
  </si>
  <si>
    <t>Električna energija</t>
  </si>
  <si>
    <t>Ostale usluge - HRT pristojba</t>
  </si>
  <si>
    <t>Bankarske usluge</t>
  </si>
  <si>
    <t>Računovodstvene usluge</t>
  </si>
  <si>
    <t>Redovno održavanje vatrogasnog doma</t>
  </si>
  <si>
    <t>Održavanje računala</t>
  </si>
  <si>
    <t>Održavanje prostorija (žarulje,pipe,boja….)</t>
  </si>
  <si>
    <t>Održavanje računalnih softwarea</t>
  </si>
  <si>
    <t>Uredski materijal</t>
  </si>
  <si>
    <t>Sredstva za čišćenje</t>
  </si>
  <si>
    <t>Stručna literatura</t>
  </si>
  <si>
    <t>Atesti (dimnjak, kotao, elektro,gromobran)</t>
  </si>
  <si>
    <t>Osiguranje imovine</t>
  </si>
  <si>
    <t>Troškovi održavanja sjednice Skupštine</t>
  </si>
  <si>
    <t>Pozivnice, materijali</t>
  </si>
  <si>
    <t>Reprezentacija</t>
  </si>
  <si>
    <t>Gorivo</t>
  </si>
  <si>
    <t>Troškovi Svečane sjednice</t>
  </si>
  <si>
    <t>Plakete i diplome</t>
  </si>
  <si>
    <t>Sitan inventar</t>
  </si>
  <si>
    <t>VATROGASNA POSTROJBA DVD-a</t>
  </si>
  <si>
    <t>Intervencije</t>
  </si>
  <si>
    <t>Troškovi goriva</t>
  </si>
  <si>
    <t>Troškovi naknada (brutto za JLS)</t>
  </si>
  <si>
    <t xml:space="preserve">Troškovi dnevnica </t>
  </si>
  <si>
    <t>Prehrana vatrogasaca na intervencijama</t>
  </si>
  <si>
    <t>Opremanje vatrogasaca</t>
  </si>
  <si>
    <t>osobna zaštitna oprema</t>
  </si>
  <si>
    <t>skupna zaštitna oprema</t>
  </si>
  <si>
    <t>liječnički pregledi</t>
  </si>
  <si>
    <t>osiguranje vatrogasaca</t>
  </si>
  <si>
    <t>svjetiljke</t>
  </si>
  <si>
    <t>Opremanje i nabavka vozila</t>
  </si>
  <si>
    <t>Opremanje vozila navigacijom</t>
  </si>
  <si>
    <t>Opremanje vozila uređajem za praćenje</t>
  </si>
  <si>
    <t>Opremanje vozila radio uređajima</t>
  </si>
  <si>
    <t>Opremanje vozila opremom za intervencije</t>
  </si>
  <si>
    <t>Nabavka vozila</t>
  </si>
  <si>
    <t>Obljepljivanje vozila</t>
  </si>
  <si>
    <t>Nabavka opreme i armatura</t>
  </si>
  <si>
    <t>ručni i fiksni  radio uređaji</t>
  </si>
  <si>
    <t>armature</t>
  </si>
  <si>
    <t>cijevi</t>
  </si>
  <si>
    <t>alati</t>
  </si>
  <si>
    <t>strojevi</t>
  </si>
  <si>
    <t>izolacijski aparati</t>
  </si>
  <si>
    <t>Atesti (boce IA, Ljestve …..</t>
  </si>
  <si>
    <t>ostalo</t>
  </si>
  <si>
    <t>ODRŽAVANJE VOZILA</t>
  </si>
  <si>
    <t xml:space="preserve">Redovno održavanje vozila 1 </t>
  </si>
  <si>
    <t xml:space="preserve">Servis vozila </t>
  </si>
  <si>
    <t>Čiščenje vozila</t>
  </si>
  <si>
    <t>Tehnički pregled i registracija vozila</t>
  </si>
  <si>
    <t>Auto gume</t>
  </si>
  <si>
    <t>Rezervni dijelovi</t>
  </si>
  <si>
    <t>Osiguranje vozila</t>
  </si>
  <si>
    <t>Redovno održavanje vozila 2</t>
  </si>
  <si>
    <t>Redovno održavanje vozila 3</t>
  </si>
  <si>
    <t>Redovno održavanje vozila 4</t>
  </si>
  <si>
    <t>OSPOSOBLJAVANJA I USAVRŠAVANJA</t>
  </si>
  <si>
    <t>osposobljavanja i usavršavanja</t>
  </si>
  <si>
    <t>troškovi goriva</t>
  </si>
  <si>
    <t>troškovi naknada</t>
  </si>
  <si>
    <t>Edukacije, seminari i usavršavanja</t>
  </si>
  <si>
    <t>akontacije</t>
  </si>
  <si>
    <t>Organizacija vatrogasnih vježbi</t>
  </si>
  <si>
    <t>troškovi prehrane</t>
  </si>
  <si>
    <t>troškovi opreme za rad (građa, potroš mat)</t>
  </si>
  <si>
    <t>RAD S POMLATKOM I MLADEŽI</t>
  </si>
  <si>
    <t>Troškovi Kupa VZKŽ</t>
  </si>
  <si>
    <t xml:space="preserve">Gorivo </t>
  </si>
  <si>
    <t>Prehrana</t>
  </si>
  <si>
    <t>Oprema</t>
  </si>
  <si>
    <t>Državno natjecanje</t>
  </si>
  <si>
    <t>Smještaj</t>
  </si>
  <si>
    <t>Prijevoz</t>
  </si>
  <si>
    <t>Ostala natjecanja</t>
  </si>
  <si>
    <t>Pripreme i treninzi</t>
  </si>
  <si>
    <t>Kamp vatrogasne mladeži</t>
  </si>
  <si>
    <t>Boravišna pristrojba</t>
  </si>
  <si>
    <t>Ostali troškovi</t>
  </si>
  <si>
    <t xml:space="preserve">Prijevoz </t>
  </si>
  <si>
    <t>NATJECANJA</t>
  </si>
  <si>
    <t>Troškovi Kupa VZKŽ ostalih ekipa</t>
  </si>
  <si>
    <t>Organizacija natjecanja</t>
  </si>
  <si>
    <t>Medalje, pehari, diplome</t>
  </si>
  <si>
    <t>Troškovi naknada za suce</t>
  </si>
  <si>
    <t>INVESTICIJSKO ODRŽAVANJE VATROGASNOG DOMA</t>
  </si>
  <si>
    <t>Investicije u spremište</t>
  </si>
  <si>
    <t>Zamjena garažnih vrata</t>
  </si>
  <si>
    <t>Zamjena stolarije</t>
  </si>
  <si>
    <t>Izgradnja i dogradnja spremišta</t>
  </si>
  <si>
    <t>Investicije u objekt</t>
  </si>
  <si>
    <t>Zamjena fasade</t>
  </si>
  <si>
    <t>Zamjena krovišta</t>
  </si>
  <si>
    <t>Izgradnja i dogradnja objekta</t>
  </si>
  <si>
    <t>SURADNJA VATROGASNIH ORGANIZACIJA</t>
  </si>
  <si>
    <t>Sjednice vatrogasnih organizacija</t>
  </si>
  <si>
    <t>Troškovi prehrane</t>
  </si>
  <si>
    <t>Vježbe vatrogasnih organizacija</t>
  </si>
  <si>
    <t xml:space="preserve"> USLUŽNA i GOSPODARSKA DJELATNOST</t>
  </si>
  <si>
    <t xml:space="preserve">Vatrogasna zabava </t>
  </si>
  <si>
    <t>Troškovi pića</t>
  </si>
  <si>
    <t>Troškovi oglašavanja i ZAMP</t>
  </si>
  <si>
    <t>Prijevoz pitke vode</t>
  </si>
  <si>
    <t>Naknada vatrogascima</t>
  </si>
  <si>
    <t>Ostale gospodarske aktivnosti (najam prostora)</t>
  </si>
  <si>
    <t>redovno održavanje</t>
  </si>
  <si>
    <t>čišćenje</t>
  </si>
  <si>
    <t>naknada domaru</t>
  </si>
  <si>
    <t>PRORAČUN JLS TEKUĆE</t>
  </si>
  <si>
    <t>PRORAČUN JLS KAPITALNE</t>
  </si>
  <si>
    <t>VLASTITI PRIHODI ZAKUP PROSTORA</t>
  </si>
  <si>
    <t xml:space="preserve"> PRIHODI OD ČLANARINE</t>
  </si>
  <si>
    <t>PRENESENI VIŠAK IZ PRETHODNI GODINA</t>
  </si>
  <si>
    <t>NATJEČAJI ZA UDURGE EU FONDOVI</t>
  </si>
  <si>
    <t>PLAĆA RADNIKA</t>
  </si>
  <si>
    <t>Bruto plaće za redovan rad</t>
  </si>
  <si>
    <t>Trošak doprinosa iz plaća</t>
  </si>
  <si>
    <t>Trošak poreza i prireza</t>
  </si>
  <si>
    <t>Nagrade (regresi, božićnica)</t>
  </si>
  <si>
    <t>Nagrade (jubilarna)</t>
  </si>
  <si>
    <t>Bonus za uspješan rad</t>
  </si>
  <si>
    <t>Darovi (dar djeci)</t>
  </si>
  <si>
    <t>Darovi (uskrsnica)</t>
  </si>
  <si>
    <t>Nagradre za bolest, invalidnost, smrtni slučaj</t>
  </si>
  <si>
    <t>Ostali nenavedeni rashodi za rad</t>
  </si>
  <si>
    <t>Doprinos za obavezno zdravstveno osiguranje</t>
  </si>
  <si>
    <t>Doprinos za zaštitu zdravlja na radu</t>
  </si>
  <si>
    <t>Doprinos za MO koje plaća poslodavac - staž sa povećanim trajanjem</t>
  </si>
  <si>
    <t>Dnevnice za službeni put u zemlju</t>
  </si>
  <si>
    <t>Naknade za smještaj na službenom putu u zemlji</t>
  </si>
  <si>
    <t>Naknade za prijevoz na službenom putu u zemlji</t>
  </si>
  <si>
    <t>Ostali rashodi za službeno putovanje (upotreba privatnog vozila u službene svrhe)</t>
  </si>
  <si>
    <t>Naknade za prijevoz na posao i s posla</t>
  </si>
  <si>
    <t>Naknade za rad na terenu</t>
  </si>
  <si>
    <t>NAKNADE OPERATIVCIMA</t>
  </si>
  <si>
    <t>Naknade za obavljanje aktivnosti (osobe izvan radnog odnosa</t>
  </si>
  <si>
    <t>Doprinos za zdravstveno osiguranje (osobe izvan radnog odnosa</t>
  </si>
  <si>
    <t>Naknade troškova službenog putovanja (osoba izvan radnog odnosa</t>
  </si>
  <si>
    <t>Rashodi amortizacije</t>
  </si>
  <si>
    <t>Obavezni i preventivni zdravstveni pregledi</t>
  </si>
  <si>
    <t>REDOVNO ODRŽAVANJE VOZILA</t>
  </si>
  <si>
    <t>Usluge tekućen i investicijskog održavanja prijevoznih sredstava</t>
  </si>
  <si>
    <t>Usluge pri registraciji prijevoznih sredstava</t>
  </si>
  <si>
    <t>Gotovi proizvodi i rezervni dijelovi</t>
  </si>
  <si>
    <t>Motorni benzin i dizel gorivo</t>
  </si>
  <si>
    <t>Premija osiguranja prijevoznih sredstava</t>
  </si>
  <si>
    <t>VATROGASNA POSTROJBA DVD-a, VLASTITI PRIHODI</t>
  </si>
  <si>
    <t>TROŠKOVI ODRŽAVANJA SKUPŠTINA</t>
  </si>
  <si>
    <t>Grafičke i tiskarske usluge,usluge kopiranja,</t>
  </si>
  <si>
    <t>Film i izrada fotografija</t>
  </si>
  <si>
    <t>Ostale nespomenute usluge</t>
  </si>
  <si>
    <t>RAD SA MLADEŽI I PODMLATKOM</t>
  </si>
  <si>
    <t>Literatura</t>
  </si>
  <si>
    <t>ODRŽAVANJE BRATSKIH SUSRETA</t>
  </si>
  <si>
    <t>Prijevozne usluge</t>
  </si>
  <si>
    <t>PROSLAVA SV. FLORIJANA</t>
  </si>
  <si>
    <t>ŠKOLOVANJE OBUKA, VJEŽBE ČLANOVA OPERATIVACA</t>
  </si>
  <si>
    <t>Tečajevi i stručni ispiti</t>
  </si>
  <si>
    <t>REDOVNI REŽIJSKI POSLOVI</t>
  </si>
  <si>
    <t>Usluge telefona</t>
  </si>
  <si>
    <t>Poštarina</t>
  </si>
  <si>
    <t>Ostale usluge za komuniciranje i prijevoz</t>
  </si>
  <si>
    <t>Usluge tekućeg i investicijskog održavanja opreme</t>
  </si>
  <si>
    <t>Elektronski mediji</t>
  </si>
  <si>
    <t>Ostale usluge promidžbe i informiranja</t>
  </si>
  <si>
    <t>Opskrba vodom i odvodnja</t>
  </si>
  <si>
    <t>Iznošenje i odvoz smeća</t>
  </si>
  <si>
    <t>Usluge pranja i čišćenja</t>
  </si>
  <si>
    <t>Ostale intelektualne usluge</t>
  </si>
  <si>
    <t>Računalne usluge</t>
  </si>
  <si>
    <t>Ostale računalne usluge</t>
  </si>
  <si>
    <t>Materijal i sredstva za čišćenje i održavanje</t>
  </si>
  <si>
    <t>Materijal za higijenske potrebe</t>
  </si>
  <si>
    <t>Ostali materijal za potrebe redovnog poslovanja</t>
  </si>
  <si>
    <t>Osnovni materijal i sirovina</t>
  </si>
  <si>
    <t xml:space="preserve">Plin </t>
  </si>
  <si>
    <t>Ostali materijal za proizvodnju energije PELETI</t>
  </si>
  <si>
    <t>Sitni inventar</t>
  </si>
  <si>
    <t>Ostali materijal i sirovina</t>
  </si>
  <si>
    <t>Premije osiguranja osoba</t>
  </si>
  <si>
    <t>Članarine</t>
  </si>
  <si>
    <t>Ostali nespomenuti materijalni rashodi</t>
  </si>
  <si>
    <t>Amortizacija</t>
  </si>
  <si>
    <t>Usluge banaka</t>
  </si>
  <si>
    <t>Usluge platnog prometa</t>
  </si>
  <si>
    <t>Zatezne kamate za poreze</t>
  </si>
  <si>
    <t>Ostali nespomenuti financijski rashodi</t>
  </si>
  <si>
    <t>Tekuće donacije građanima i kućanstvima</t>
  </si>
  <si>
    <t>Rashodi za ostala porezna davanja</t>
  </si>
  <si>
    <t>Ostali nespomenuti rashodi</t>
  </si>
  <si>
    <t>Tekući rashodi vezani za financiranje povezanih neprofitnih organizacija</t>
  </si>
  <si>
    <t>NABAVA VATROGASNE OPREME</t>
  </si>
  <si>
    <t>Službena radna i zaštitna odjeća</t>
  </si>
  <si>
    <t>POSTANI VATROGASAC NA JEDAN DAN</t>
  </si>
  <si>
    <t>KUP DVD-a SLUNJ</t>
  </si>
  <si>
    <t>Grafičke i tiskarske usluge,usluge kopiranja</t>
  </si>
  <si>
    <t xml:space="preserve">NAKNADE OPERATIVCIMA </t>
  </si>
  <si>
    <t>KAPITALNA ULAGANJA</t>
  </si>
  <si>
    <t>Rashod amortizacije</t>
  </si>
  <si>
    <t>Doprinos za zaštitu zdravlja na radu (osobe izvan radnog odnosa</t>
  </si>
  <si>
    <t>Doprinos za zaštitu zdravlja na radu (osobe izvan radnog odnosa)</t>
  </si>
  <si>
    <t>REDOVNO REŽIJSKI TROŠKOVI</t>
  </si>
  <si>
    <t>Naknade za bolest, invalidnost i smrtni slučaj</t>
  </si>
  <si>
    <t>Grafičke i tiskarske usluge kopiranja</t>
  </si>
  <si>
    <t xml:space="preserve"> </t>
  </si>
  <si>
    <t>Poseban doprinos-zaštita zdravlja na radu osiguiranih osoba u posebnom okruženju</t>
  </si>
  <si>
    <t>Neotpisane vrijednosti otuđene i rashodovane dugotrajne imovine</t>
  </si>
  <si>
    <t>KAPITALNA ULAGANJA DVD-a</t>
  </si>
  <si>
    <t>NABAVA VATROGASNE OPREME GRAD SLUNJ</t>
  </si>
  <si>
    <t>IZGRADNJA VATROGASNOG CENTRA EU FOND</t>
  </si>
  <si>
    <t>NABAVA VATROGASNE OPREME DVD</t>
  </si>
  <si>
    <t xml:space="preserve">  Zapovjednik DVD-a Slunj  Alen Holjevac</t>
  </si>
  <si>
    <t>PRIKLJUČAK ELEKTRIČNE ENERGIJE</t>
  </si>
  <si>
    <t xml:space="preserve">                  Potpis odgovorne osobe:</t>
  </si>
  <si>
    <t>Financijski plan DVD-a Slunj za 2026. godinu.</t>
  </si>
  <si>
    <t>PLAN ZA 2026.</t>
  </si>
  <si>
    <t>Usluge tekućeg i investicijskog održavanja građevinskih objekata</t>
  </si>
  <si>
    <t>URBROJ: 268/25 od 19.12.2025.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</si>
</sst>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charset val="238"/>
      <scheme val="minor"/>
    </font>
    <font>
      <sz val="10"/>
      <color theme="1"/>
      <name val="Arial"/>
      <charset val="134"/>
    </font>
    <font>
      <b/>
      <sz val="10"/>
      <color theme="1"/>
      <name val="Arial"/>
      <charset val="134"/>
    </font>
    <font>
      <sz val="10"/>
      <name val="Arial"/>
      <charset val="134"/>
    </font>
    <font>
      <b/>
      <sz val="10"/>
      <color theme="1"/>
      <name val="Arial"/>
      <charset val="238"/>
    </font>
    <font>
      <sz val="9"/>
      <color rgb="FF000000"/>
      <name val="&quot;Arial&quot;"/>
      <charset val="238"/>
    </font>
    <font>
      <b/>
      <sz val="12"/>
      <color theme="1"/>
      <name val="Arial"/>
      <charset val="134"/>
    </font>
    <font>
      <b/>
      <sz val="10"/>
      <name val="Arial"/>
      <charset val="134"/>
    </font>
    <font>
      <sz val="10"/>
      <color theme="1"/>
      <name val="Arial"/>
      <charset val="238"/>
    </font>
    <font>
      <sz val="9"/>
      <color theme="1"/>
      <name val="Calibri"/>
      <charset val="238"/>
      <scheme val="minor"/>
    </font>
    <font>
      <sz val="10"/>
      <color rgb="FF000000"/>
      <name val="&quot;Arial&quot;"/>
      <charset val="134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name val="Calibri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2CC"/>
        <bgColor rgb="FFFFF2CC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FFFFFF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4CCCC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92D050"/>
        <bgColor rgb="FFD9D9D9"/>
      </patternFill>
    </fill>
    <fill>
      <patternFill patternType="solid">
        <fgColor rgb="FFFF0000"/>
        <bgColor rgb="FFF4CCCC"/>
      </patternFill>
    </fill>
    <fill>
      <patternFill patternType="solid">
        <fgColor rgb="FFFF0000"/>
        <bgColor rgb="FFFFF2CC"/>
      </patternFill>
    </fill>
    <fill>
      <patternFill patternType="solid">
        <fgColor rgb="FFFF0000"/>
        <bgColor rgb="FFD9D9D9"/>
      </patternFill>
    </fill>
    <fill>
      <patternFill patternType="solid">
        <fgColor rgb="FF227ACB"/>
        <bgColor rgb="FFF4CCCC"/>
      </patternFill>
    </fill>
    <fill>
      <patternFill patternType="solid">
        <fgColor rgb="FF227ACB"/>
        <bgColor rgb="FFFFF2CC"/>
      </patternFill>
    </fill>
    <fill>
      <patternFill patternType="solid">
        <fgColor rgb="FF227ACB"/>
        <bgColor rgb="FFD9D9D9"/>
      </patternFill>
    </fill>
    <fill>
      <patternFill patternType="solid">
        <fgColor rgb="FF00FFFF"/>
        <bgColor rgb="FFF4CCCC"/>
      </patternFill>
    </fill>
    <fill>
      <patternFill patternType="solid">
        <fgColor rgb="FF00FFFF"/>
        <bgColor rgb="FFFFF2CC"/>
      </patternFill>
    </fill>
    <fill>
      <patternFill patternType="solid">
        <fgColor rgb="FF00FFFF"/>
        <bgColor rgb="FFD9D9D9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38" fontId="2" fillId="2" borderId="5" xfId="0" applyNumberFormat="1" applyFont="1" applyFill="1" applyBorder="1" applyAlignment="1">
      <alignment horizontal="center" vertical="center"/>
    </xf>
    <xf numFmtId="38" fontId="2" fillId="2" borderId="2" xfId="0" applyNumberFormat="1" applyFont="1" applyFill="1" applyBorder="1" applyAlignment="1">
      <alignment horizontal="center" vertical="center" wrapText="1"/>
    </xf>
    <xf numFmtId="38" fontId="6" fillId="3" borderId="7" xfId="0" applyNumberFormat="1" applyFont="1" applyFill="1" applyBorder="1" applyAlignment="1">
      <alignment vertical="center"/>
    </xf>
    <xf numFmtId="38" fontId="2" fillId="3" borderId="5" xfId="0" applyNumberFormat="1" applyFont="1" applyFill="1" applyBorder="1" applyAlignment="1">
      <alignment horizontal="right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vertical="center"/>
    </xf>
    <xf numFmtId="38" fontId="2" fillId="4" borderId="5" xfId="0" applyNumberFormat="1" applyFont="1" applyFill="1" applyBorder="1" applyAlignment="1">
      <alignment vertical="center"/>
    </xf>
    <xf numFmtId="0" fontId="3" fillId="5" borderId="5" xfId="0" applyFont="1" applyFill="1" applyBorder="1"/>
    <xf numFmtId="0" fontId="7" fillId="5" borderId="5" xfId="0" applyFont="1" applyFill="1" applyBorder="1" applyAlignment="1">
      <alignment horizontal="right"/>
    </xf>
    <xf numFmtId="38" fontId="2" fillId="5" borderId="5" xfId="0" applyNumberFormat="1" applyFont="1" applyFill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5" xfId="0" applyFont="1" applyBorder="1"/>
    <xf numFmtId="0" fontId="3" fillId="0" borderId="5" xfId="0" applyFont="1" applyBorder="1" applyAlignment="1">
      <alignment horizontal="right"/>
    </xf>
    <xf numFmtId="0" fontId="3" fillId="6" borderId="5" xfId="0" applyFont="1" applyFill="1" applyBorder="1" applyAlignment="1">
      <alignment wrapText="1"/>
    </xf>
    <xf numFmtId="38" fontId="1" fillId="0" borderId="5" xfId="0" applyNumberFormat="1" applyFont="1" applyBorder="1" applyAlignment="1">
      <alignment horizontal="right"/>
    </xf>
    <xf numFmtId="38" fontId="3" fillId="0" borderId="5" xfId="0" applyNumberFormat="1" applyFont="1" applyBorder="1" applyAlignment="1">
      <alignment horizontal="right"/>
    </xf>
    <xf numFmtId="38" fontId="3" fillId="0" borderId="5" xfId="0" applyNumberFormat="1" applyFont="1" applyBorder="1"/>
    <xf numFmtId="0" fontId="3" fillId="0" borderId="5" xfId="0" applyFont="1" applyBorder="1" applyAlignment="1">
      <alignment wrapText="1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vertical="center"/>
    </xf>
    <xf numFmtId="38" fontId="2" fillId="5" borderId="5" xfId="0" applyNumberFormat="1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6" borderId="5" xfId="0" applyFont="1" applyFill="1" applyBorder="1" applyAlignment="1">
      <alignment vertical="center" wrapText="1"/>
    </xf>
    <xf numFmtId="38" fontId="1" fillId="0" borderId="5" xfId="0" applyNumberFormat="1" applyFont="1" applyBorder="1" applyAlignment="1">
      <alignment vertical="center"/>
    </xf>
    <xf numFmtId="0" fontId="1" fillId="6" borderId="2" xfId="0" applyFont="1" applyFill="1" applyBorder="1" applyAlignment="1">
      <alignment vertical="center" wrapText="1"/>
    </xf>
    <xf numFmtId="0" fontId="8" fillId="6" borderId="2" xfId="0" applyFont="1" applyFill="1" applyBorder="1" applyAlignment="1">
      <alignment vertical="center" wrapText="1"/>
    </xf>
    <xf numFmtId="0" fontId="1" fillId="7" borderId="5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vertical="center"/>
    </xf>
    <xf numFmtId="0" fontId="1" fillId="8" borderId="5" xfId="0" applyFont="1" applyFill="1" applyBorder="1" applyAlignment="1">
      <alignment vertical="center" wrapText="1"/>
    </xf>
    <xf numFmtId="38" fontId="1" fillId="7" borderId="5" xfId="0" applyNumberFormat="1" applyFont="1" applyFill="1" applyBorder="1" applyAlignment="1">
      <alignment vertical="center"/>
    </xf>
    <xf numFmtId="4" fontId="2" fillId="2" borderId="5" xfId="0" applyNumberFormat="1" applyFont="1" applyFill="1" applyBorder="1" applyAlignment="1">
      <alignment horizontal="center" vertical="center"/>
    </xf>
    <xf numFmtId="38" fontId="2" fillId="2" borderId="5" xfId="0" applyNumberFormat="1" applyFont="1" applyFill="1" applyBorder="1" applyAlignment="1">
      <alignment horizontal="center" vertical="center" wrapText="1"/>
    </xf>
    <xf numFmtId="38" fontId="2" fillId="5" borderId="2" xfId="0" applyNumberFormat="1" applyFont="1" applyFill="1" applyBorder="1" applyAlignment="1">
      <alignment horizontal="right"/>
    </xf>
    <xf numFmtId="38" fontId="2" fillId="5" borderId="8" xfId="0" applyNumberFormat="1" applyFont="1" applyFill="1" applyBorder="1" applyAlignment="1">
      <alignment horizontal="right"/>
    </xf>
    <xf numFmtId="38" fontId="3" fillId="0" borderId="2" xfId="0" applyNumberFormat="1" applyFont="1" applyBorder="1"/>
    <xf numFmtId="38" fontId="3" fillId="0" borderId="8" xfId="0" applyNumberFormat="1" applyFont="1" applyBorder="1"/>
    <xf numFmtId="38" fontId="2" fillId="5" borderId="7" xfId="0" applyNumberFormat="1" applyFont="1" applyFill="1" applyBorder="1" applyAlignment="1">
      <alignment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38" fontId="2" fillId="2" borderId="9" xfId="0" applyNumberFormat="1" applyFont="1" applyFill="1" applyBorder="1" applyAlignment="1">
      <alignment horizontal="center" vertical="center" wrapText="1"/>
    </xf>
    <xf numFmtId="0" fontId="0" fillId="0" borderId="8" xfId="0" applyBorder="1"/>
    <xf numFmtId="0" fontId="8" fillId="8" borderId="5" xfId="0" applyFont="1" applyFill="1" applyBorder="1" applyAlignment="1">
      <alignment vertical="center" wrapText="1"/>
    </xf>
    <xf numFmtId="0" fontId="1" fillId="9" borderId="2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38" fontId="1" fillId="10" borderId="5" xfId="0" applyNumberFormat="1" applyFont="1" applyFill="1" applyBorder="1" applyAlignment="1">
      <alignment vertical="center"/>
    </xf>
    <xf numFmtId="0" fontId="9" fillId="0" borderId="0" xfId="0" applyFont="1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38" fontId="2" fillId="5" borderId="4" xfId="0" applyNumberFormat="1" applyFont="1" applyFill="1" applyBorder="1" applyAlignment="1">
      <alignment horizontal="right" vertical="center"/>
    </xf>
    <xf numFmtId="0" fontId="1" fillId="7" borderId="5" xfId="0" applyFont="1" applyFill="1" applyBorder="1" applyAlignment="1">
      <alignment vertical="center" wrapText="1"/>
    </xf>
    <xf numFmtId="0" fontId="1" fillId="5" borderId="4" xfId="0" applyFont="1" applyFill="1" applyBorder="1" applyAlignment="1">
      <alignment vertical="center"/>
    </xf>
    <xf numFmtId="0" fontId="2" fillId="5" borderId="4" xfId="0" applyFont="1" applyFill="1" applyBorder="1" applyAlignment="1">
      <alignment horizontal="right" vertical="center"/>
    </xf>
    <xf numFmtId="38" fontId="2" fillId="2" borderId="8" xfId="0" applyNumberFormat="1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38" fontId="8" fillId="11" borderId="5" xfId="0" applyNumberFormat="1" applyFont="1" applyFill="1" applyBorder="1" applyAlignment="1">
      <alignment vertical="center"/>
    </xf>
    <xf numFmtId="0" fontId="11" fillId="7" borderId="5" xfId="0" applyFont="1" applyFill="1" applyBorder="1" applyAlignment="1">
      <alignment horizontal="center" vertical="center"/>
    </xf>
    <xf numFmtId="0" fontId="12" fillId="6" borderId="5" xfId="0" applyFont="1" applyFill="1" applyBorder="1" applyAlignment="1">
      <alignment vertical="center" wrapText="1"/>
    </xf>
    <xf numFmtId="0" fontId="12" fillId="9" borderId="2" xfId="0" applyFont="1" applyFill="1" applyBorder="1" applyAlignment="1">
      <alignment vertical="center" wrapText="1"/>
    </xf>
    <xf numFmtId="38" fontId="13" fillId="5" borderId="5" xfId="0" applyNumberFormat="1" applyFont="1" applyFill="1" applyBorder="1" applyAlignment="1">
      <alignment vertical="center"/>
    </xf>
    <xf numFmtId="0" fontId="2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38" fontId="6" fillId="3" borderId="7" xfId="0" applyNumberFormat="1" applyFont="1" applyFill="1" applyBorder="1" applyAlignment="1">
      <alignment vertical="center" wrapText="1"/>
    </xf>
    <xf numFmtId="38" fontId="2" fillId="3" borderId="5" xfId="0" applyNumberFormat="1" applyFont="1" applyFill="1" applyBorder="1" applyAlignment="1">
      <alignment horizontal="right" vertical="center" wrapText="1"/>
    </xf>
    <xf numFmtId="38" fontId="1" fillId="12" borderId="5" xfId="0" applyNumberFormat="1" applyFont="1" applyFill="1" applyBorder="1" applyAlignment="1">
      <alignment vertical="center"/>
    </xf>
    <xf numFmtId="0" fontId="11" fillId="7" borderId="5" xfId="0" applyFont="1" applyFill="1" applyBorder="1" applyAlignment="1">
      <alignment vertical="center"/>
    </xf>
    <xf numFmtId="0" fontId="11" fillId="8" borderId="5" xfId="0" applyFont="1" applyFill="1" applyBorder="1" applyAlignment="1">
      <alignment vertical="center" wrapText="1"/>
    </xf>
    <xf numFmtId="38" fontId="11" fillId="7" borderId="5" xfId="0" applyNumberFormat="1" applyFont="1" applyFill="1" applyBorder="1" applyAlignment="1">
      <alignment vertical="center"/>
    </xf>
    <xf numFmtId="0" fontId="14" fillId="0" borderId="0" xfId="0" applyFont="1"/>
    <xf numFmtId="0" fontId="3" fillId="7" borderId="5" xfId="0" applyFont="1" applyFill="1" applyBorder="1" applyAlignment="1">
      <alignment vertical="center"/>
    </xf>
    <xf numFmtId="0" fontId="3" fillId="8" borderId="5" xfId="0" applyFont="1" applyFill="1" applyBorder="1" applyAlignment="1">
      <alignment vertical="center" wrapText="1"/>
    </xf>
    <xf numFmtId="38" fontId="3" fillId="7" borderId="5" xfId="0" applyNumberFormat="1" applyFont="1" applyFill="1" applyBorder="1" applyAlignment="1">
      <alignment vertical="center"/>
    </xf>
    <xf numFmtId="0" fontId="15" fillId="0" borderId="0" xfId="0" applyFont="1"/>
    <xf numFmtId="38" fontId="3" fillId="12" borderId="5" xfId="0" applyNumberFormat="1" applyFont="1" applyFill="1" applyBorder="1" applyAlignment="1">
      <alignment vertical="center"/>
    </xf>
    <xf numFmtId="0" fontId="1" fillId="13" borderId="5" xfId="0" applyFont="1" applyFill="1" applyBorder="1" applyAlignment="1">
      <alignment vertical="center" wrapText="1"/>
    </xf>
    <xf numFmtId="0" fontId="11" fillId="13" borderId="5" xfId="0" applyFont="1" applyFill="1" applyBorder="1" applyAlignment="1">
      <alignment vertical="center" wrapText="1"/>
    </xf>
    <xf numFmtId="0" fontId="1" fillId="8" borderId="5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1" fillId="8" borderId="5" xfId="0" applyFont="1" applyFill="1" applyBorder="1" applyAlignment="1">
      <alignment horizontal="center" vertical="center"/>
    </xf>
    <xf numFmtId="38" fontId="2" fillId="14" borderId="5" xfId="0" applyNumberFormat="1" applyFont="1" applyFill="1" applyBorder="1" applyAlignment="1">
      <alignment horizontal="center" vertical="center" wrapText="1"/>
    </xf>
    <xf numFmtId="38" fontId="2" fillId="14" borderId="2" xfId="0" applyNumberFormat="1" applyFont="1" applyFill="1" applyBorder="1" applyAlignment="1">
      <alignment horizontal="center" vertical="center" wrapText="1"/>
    </xf>
    <xf numFmtId="38" fontId="1" fillId="8" borderId="5" xfId="0" applyNumberFormat="1" applyFont="1" applyFill="1" applyBorder="1" applyAlignment="1">
      <alignment vertical="center"/>
    </xf>
    <xf numFmtId="38" fontId="1" fillId="9" borderId="5" xfId="0" applyNumberFormat="1" applyFont="1" applyFill="1" applyBorder="1" applyAlignment="1">
      <alignment vertical="center"/>
    </xf>
    <xf numFmtId="38" fontId="3" fillId="8" borderId="5" xfId="0" applyNumberFormat="1" applyFont="1" applyFill="1" applyBorder="1" applyAlignment="1">
      <alignment vertical="center"/>
    </xf>
    <xf numFmtId="0" fontId="1" fillId="12" borderId="5" xfId="0" applyFont="1" applyFill="1" applyBorder="1" applyAlignment="1">
      <alignment horizontal="center" vertical="center"/>
    </xf>
    <xf numFmtId="0" fontId="1" fillId="12" borderId="5" xfId="0" applyFont="1" applyFill="1" applyBorder="1" applyAlignment="1">
      <alignment vertical="center" wrapText="1"/>
    </xf>
    <xf numFmtId="0" fontId="11" fillId="12" borderId="5" xfId="0" applyFont="1" applyFill="1" applyBorder="1" applyAlignment="1">
      <alignment vertical="center" wrapText="1"/>
    </xf>
    <xf numFmtId="0" fontId="3" fillId="12" borderId="5" xfId="0" applyFont="1" applyFill="1" applyBorder="1" applyAlignment="1">
      <alignment vertical="center" wrapText="1"/>
    </xf>
    <xf numFmtId="0" fontId="1" fillId="10" borderId="2" xfId="0" applyFont="1" applyFill="1" applyBorder="1" applyAlignment="1">
      <alignment vertical="center" wrapText="1"/>
    </xf>
    <xf numFmtId="0" fontId="11" fillId="12" borderId="5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vertical="center"/>
    </xf>
    <xf numFmtId="38" fontId="11" fillId="8" borderId="5" xfId="0" applyNumberFormat="1" applyFont="1" applyFill="1" applyBorder="1" applyAlignment="1">
      <alignment vertical="center"/>
    </xf>
    <xf numFmtId="0" fontId="2" fillId="15" borderId="5" xfId="0" applyFont="1" applyFill="1" applyBorder="1" applyAlignment="1">
      <alignment horizontal="center" vertical="center"/>
    </xf>
    <xf numFmtId="0" fontId="2" fillId="15" borderId="5" xfId="0" applyFont="1" applyFill="1" applyBorder="1" applyAlignment="1">
      <alignment vertical="center"/>
    </xf>
    <xf numFmtId="38" fontId="2" fillId="15" borderId="5" xfId="0" applyNumberFormat="1" applyFont="1" applyFill="1" applyBorder="1" applyAlignment="1">
      <alignment vertical="center"/>
    </xf>
    <xf numFmtId="38" fontId="2" fillId="16" borderId="5" xfId="0" applyNumberFormat="1" applyFont="1" applyFill="1" applyBorder="1" applyAlignment="1">
      <alignment horizontal="right" vertical="center" wrapText="1"/>
    </xf>
    <xf numFmtId="38" fontId="2" fillId="17" borderId="5" xfId="0" applyNumberFormat="1" applyFont="1" applyFill="1" applyBorder="1" applyAlignment="1">
      <alignment horizontal="center" vertical="center" wrapText="1"/>
    </xf>
    <xf numFmtId="0" fontId="2" fillId="18" borderId="5" xfId="0" applyFont="1" applyFill="1" applyBorder="1" applyAlignment="1">
      <alignment horizontal="center" vertical="center"/>
    </xf>
    <xf numFmtId="0" fontId="2" fillId="18" borderId="5" xfId="0" applyFont="1" applyFill="1" applyBorder="1" applyAlignment="1">
      <alignment vertical="center"/>
    </xf>
    <xf numFmtId="38" fontId="2" fillId="18" borderId="5" xfId="0" applyNumberFormat="1" applyFont="1" applyFill="1" applyBorder="1" applyAlignment="1">
      <alignment vertical="center"/>
    </xf>
    <xf numFmtId="38" fontId="2" fillId="19" borderId="5" xfId="0" applyNumberFormat="1" applyFont="1" applyFill="1" applyBorder="1" applyAlignment="1">
      <alignment horizontal="right" vertical="center" wrapText="1"/>
    </xf>
    <xf numFmtId="38" fontId="2" fillId="20" borderId="9" xfId="0" applyNumberFormat="1" applyFont="1" applyFill="1" applyBorder="1" applyAlignment="1">
      <alignment horizontal="center" vertical="center" wrapText="1"/>
    </xf>
    <xf numFmtId="0" fontId="2" fillId="21" borderId="5" xfId="0" applyFont="1" applyFill="1" applyBorder="1" applyAlignment="1">
      <alignment horizontal="center" vertical="center"/>
    </xf>
    <xf numFmtId="0" fontId="2" fillId="21" borderId="5" xfId="0" applyFont="1" applyFill="1" applyBorder="1" applyAlignment="1">
      <alignment vertical="center"/>
    </xf>
    <xf numFmtId="38" fontId="2" fillId="21" borderId="5" xfId="0" applyNumberFormat="1" applyFont="1" applyFill="1" applyBorder="1" applyAlignment="1">
      <alignment vertical="center"/>
    </xf>
    <xf numFmtId="38" fontId="2" fillId="22" borderId="5" xfId="0" applyNumberFormat="1" applyFont="1" applyFill="1" applyBorder="1" applyAlignment="1">
      <alignment horizontal="right" vertical="center" wrapText="1"/>
    </xf>
    <xf numFmtId="38" fontId="2" fillId="23" borderId="9" xfId="0" applyNumberFormat="1" applyFont="1" applyFill="1" applyBorder="1" applyAlignment="1">
      <alignment horizontal="center" vertical="center" wrapText="1"/>
    </xf>
    <xf numFmtId="0" fontId="16" fillId="0" borderId="0" xfId="0" applyFont="1"/>
    <xf numFmtId="0" fontId="2" fillId="5" borderId="2" xfId="0" applyFont="1" applyFill="1" applyBorder="1" applyAlignment="1">
      <alignment vertical="center"/>
    </xf>
    <xf numFmtId="0" fontId="3" fillId="0" borderId="4" xfId="0" applyFont="1" applyBorder="1"/>
    <xf numFmtId="0" fontId="2" fillId="4" borderId="2" xfId="0" applyFont="1" applyFill="1" applyBorder="1" applyAlignment="1">
      <alignment vertical="center"/>
    </xf>
    <xf numFmtId="0" fontId="3" fillId="0" borderId="3" xfId="0" applyFont="1" applyBorder="1"/>
    <xf numFmtId="0" fontId="2" fillId="4" borderId="3" xfId="0" applyFont="1" applyFill="1" applyBorder="1" applyAlignment="1">
      <alignment vertical="center"/>
    </xf>
    <xf numFmtId="0" fontId="2" fillId="4" borderId="4" xfId="0" applyFont="1" applyFill="1" applyBorder="1" applyAlignment="1">
      <alignment vertical="center"/>
    </xf>
    <xf numFmtId="0" fontId="2" fillId="5" borderId="4" xfId="0" applyFont="1" applyFill="1" applyBorder="1" applyAlignment="1">
      <alignment vertical="center"/>
    </xf>
    <xf numFmtId="0" fontId="2" fillId="5" borderId="3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2" fillId="21" borderId="2" xfId="0" applyFont="1" applyFill="1" applyBorder="1" applyAlignment="1">
      <alignment vertical="center"/>
    </xf>
    <xf numFmtId="0" fontId="2" fillId="21" borderId="4" xfId="0" applyFont="1" applyFill="1" applyBorder="1" applyAlignment="1">
      <alignment vertical="center"/>
    </xf>
    <xf numFmtId="0" fontId="2" fillId="15" borderId="2" xfId="0" applyFont="1" applyFill="1" applyBorder="1" applyAlignment="1">
      <alignment vertical="center"/>
    </xf>
    <xf numFmtId="0" fontId="2" fillId="15" borderId="4" xfId="0" applyFont="1" applyFill="1" applyBorder="1" applyAlignment="1">
      <alignment vertical="center"/>
    </xf>
    <xf numFmtId="0" fontId="2" fillId="18" borderId="2" xfId="0" applyFont="1" applyFill="1" applyBorder="1" applyAlignment="1">
      <alignment vertical="center"/>
    </xf>
    <xf numFmtId="0" fontId="2" fillId="18" borderId="4" xfId="0" applyFont="1" applyFill="1" applyBorder="1" applyAlignment="1">
      <alignment vertical="center"/>
    </xf>
    <xf numFmtId="0" fontId="2" fillId="5" borderId="2" xfId="0" applyFont="1" applyFill="1" applyBorder="1"/>
    <xf numFmtId="0" fontId="2" fillId="5" borderId="4" xfId="0" applyFont="1" applyFill="1" applyBorder="1"/>
    <xf numFmtId="0" fontId="2" fillId="2" borderId="2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6" fillId="3" borderId="2" xfId="0" applyFont="1" applyFill="1" applyBorder="1" applyAlignment="1">
      <alignment horizontal="center" vertical="center"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00FFFF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4"/>
  <sheetViews>
    <sheetView workbookViewId="0">
      <pane ySplit="1" topLeftCell="A8" activePane="bottomLeft" state="frozen"/>
      <selection pane="bottomLeft" activeCell="G207" sqref="G207"/>
    </sheetView>
  </sheetViews>
  <sheetFormatPr defaultColWidth="9" defaultRowHeight="15"/>
  <cols>
    <col min="2" max="2" width="3" customWidth="1"/>
    <col min="3" max="3" width="5" customWidth="1"/>
    <col min="4" max="4" width="6.28515625" customWidth="1"/>
    <col min="5" max="5" width="37.42578125" customWidth="1"/>
    <col min="6" max="14" width="11.7109375" customWidth="1"/>
  </cols>
  <sheetData>
    <row r="1" spans="1:14" ht="38.25">
      <c r="A1" s="51"/>
      <c r="B1" s="126" t="s">
        <v>0</v>
      </c>
      <c r="C1" s="121"/>
      <c r="D1" s="121"/>
      <c r="E1" s="119"/>
      <c r="F1" s="2" t="s">
        <v>1</v>
      </c>
      <c r="G1" s="4" t="s">
        <v>2</v>
      </c>
      <c r="H1" s="4" t="s">
        <v>3</v>
      </c>
      <c r="I1" s="4" t="s">
        <v>4</v>
      </c>
      <c r="J1" s="36" t="s">
        <v>5</v>
      </c>
      <c r="K1" s="4" t="s">
        <v>6</v>
      </c>
      <c r="L1" s="4" t="s">
        <v>7</v>
      </c>
      <c r="M1" s="4" t="s">
        <v>8</v>
      </c>
      <c r="N1" s="43" t="s">
        <v>9</v>
      </c>
    </row>
    <row r="2" spans="1:14">
      <c r="A2" s="52"/>
      <c r="B2" s="126" t="s">
        <v>10</v>
      </c>
      <c r="C2" s="121"/>
      <c r="D2" s="121"/>
      <c r="E2" s="119"/>
      <c r="F2" s="5"/>
      <c r="G2" s="5"/>
      <c r="H2" s="5"/>
      <c r="I2" s="37"/>
      <c r="J2" s="5"/>
      <c r="K2" s="5"/>
      <c r="L2" s="5"/>
      <c r="M2" s="6"/>
      <c r="N2" s="60"/>
    </row>
    <row r="3" spans="1:14">
      <c r="A3" s="53" t="s">
        <v>11</v>
      </c>
      <c r="B3" s="126" t="s">
        <v>12</v>
      </c>
      <c r="C3" s="121"/>
      <c r="D3" s="121"/>
      <c r="E3" s="119"/>
      <c r="F3" s="6">
        <f>SUM(F2-F4)</f>
        <v>-402850</v>
      </c>
      <c r="G3" s="6">
        <f>SUM(G2-G4)</f>
        <v>-26350</v>
      </c>
      <c r="H3" s="6">
        <f t="shared" ref="H3:N3" si="0">SUM(H2-H4)</f>
        <v>-154500</v>
      </c>
      <c r="I3" s="6">
        <f t="shared" si="0"/>
        <v>-8500</v>
      </c>
      <c r="J3" s="6">
        <f t="shared" si="0"/>
        <v>-50000</v>
      </c>
      <c r="K3" s="6">
        <f t="shared" si="0"/>
        <v>-131500</v>
      </c>
      <c r="L3" s="6">
        <f t="shared" si="0"/>
        <v>-32000</v>
      </c>
      <c r="M3" s="6">
        <f t="shared" si="0"/>
        <v>0</v>
      </c>
      <c r="N3" s="60">
        <f t="shared" si="0"/>
        <v>0</v>
      </c>
    </row>
    <row r="4" spans="1:14" ht="15.75">
      <c r="A4" s="54" t="s">
        <v>13</v>
      </c>
      <c r="B4" s="127" t="s">
        <v>14</v>
      </c>
      <c r="C4" s="121"/>
      <c r="D4" s="121"/>
      <c r="E4" s="119"/>
      <c r="F4" s="7">
        <f>SUM(G4:N4)</f>
        <v>402850</v>
      </c>
      <c r="G4" s="8">
        <f t="shared" ref="G4:K4" si="1">SUM(G5+G47+G81+G118+G134+G167+G186+G195+G206)</f>
        <v>26350</v>
      </c>
      <c r="H4" s="8">
        <f t="shared" si="1"/>
        <v>154500</v>
      </c>
      <c r="I4" s="8">
        <f t="shared" si="1"/>
        <v>8500</v>
      </c>
      <c r="J4" s="8">
        <f t="shared" si="1"/>
        <v>50000</v>
      </c>
      <c r="K4" s="8">
        <f t="shared" si="1"/>
        <v>131500</v>
      </c>
      <c r="L4" s="8">
        <f t="shared" ref="L4:N4" si="2">SUM(L5+L47+L81+L118+L134+L167+L186+L195+L206)</f>
        <v>32000</v>
      </c>
      <c r="M4" s="8">
        <f t="shared" si="2"/>
        <v>0</v>
      </c>
      <c r="N4" s="8">
        <f t="shared" si="2"/>
        <v>0</v>
      </c>
    </row>
    <row r="5" spans="1:14">
      <c r="A5" s="9"/>
      <c r="B5" s="10">
        <v>1</v>
      </c>
      <c r="C5" s="120" t="s">
        <v>15</v>
      </c>
      <c r="D5" s="121"/>
      <c r="E5" s="119"/>
      <c r="F5" s="11">
        <f>SUM(G5:N5)</f>
        <v>48000</v>
      </c>
      <c r="G5" s="11">
        <f>SUM(G6+G14+G23+G33+G38+G43+G45)</f>
        <v>13500</v>
      </c>
      <c r="H5" s="11">
        <f t="shared" ref="H5:N5" si="3">SUM(H6+H14+H23+H33+H38+H43+H45)</f>
        <v>4500</v>
      </c>
      <c r="I5" s="11">
        <f t="shared" si="3"/>
        <v>0</v>
      </c>
      <c r="J5" s="11">
        <f t="shared" si="3"/>
        <v>0</v>
      </c>
      <c r="K5" s="11">
        <f t="shared" si="3"/>
        <v>0</v>
      </c>
      <c r="L5" s="11">
        <f t="shared" si="3"/>
        <v>30000</v>
      </c>
      <c r="M5" s="11">
        <f t="shared" si="3"/>
        <v>0</v>
      </c>
      <c r="N5" s="11">
        <f t="shared" si="3"/>
        <v>0</v>
      </c>
    </row>
    <row r="6" spans="1:14">
      <c r="A6" s="23"/>
      <c r="B6" s="24"/>
      <c r="C6" s="24">
        <v>101</v>
      </c>
      <c r="D6" s="118" t="s">
        <v>16</v>
      </c>
      <c r="E6" s="119"/>
      <c r="F6" s="25">
        <f>SUM(G6:N6)</f>
        <v>35000</v>
      </c>
      <c r="G6" s="25">
        <f>SUM(G7:G13)</f>
        <v>10000</v>
      </c>
      <c r="H6" s="25">
        <f t="shared" ref="H6:N6" si="4">SUM(H7:H13)</f>
        <v>0</v>
      </c>
      <c r="I6" s="25">
        <f t="shared" si="4"/>
        <v>0</v>
      </c>
      <c r="J6" s="25">
        <f t="shared" si="4"/>
        <v>0</v>
      </c>
      <c r="K6" s="25">
        <f t="shared" si="4"/>
        <v>0</v>
      </c>
      <c r="L6" s="25">
        <f t="shared" si="4"/>
        <v>25000</v>
      </c>
      <c r="M6" s="25">
        <f t="shared" si="4"/>
        <v>0</v>
      </c>
      <c r="N6" s="25">
        <f t="shared" si="4"/>
        <v>0</v>
      </c>
    </row>
    <row r="7" spans="1:14">
      <c r="A7" s="26"/>
      <c r="B7" s="27"/>
      <c r="C7" s="27"/>
      <c r="D7" s="27">
        <v>1011</v>
      </c>
      <c r="E7" s="48" t="s">
        <v>17</v>
      </c>
      <c r="F7" s="29">
        <f>SUM(G7:N7)</f>
        <v>0</v>
      </c>
      <c r="G7" s="29"/>
      <c r="H7" s="29"/>
      <c r="I7" s="29"/>
      <c r="J7" s="29"/>
      <c r="K7" s="29"/>
      <c r="L7" s="29"/>
      <c r="M7" s="29"/>
      <c r="N7" s="29"/>
    </row>
    <row r="8" spans="1:14">
      <c r="A8" s="26"/>
      <c r="B8" s="27"/>
      <c r="C8" s="27"/>
      <c r="D8" s="27">
        <v>1012</v>
      </c>
      <c r="E8" s="48" t="s">
        <v>18</v>
      </c>
      <c r="F8" s="29">
        <f t="shared" ref="F8:F15" si="5">SUM(G8:N8)</f>
        <v>0</v>
      </c>
      <c r="G8" s="29"/>
      <c r="H8" s="29"/>
      <c r="I8" s="29"/>
      <c r="J8" s="29"/>
      <c r="K8" s="29"/>
      <c r="L8" s="29"/>
      <c r="M8" s="29"/>
      <c r="N8" s="29"/>
    </row>
    <row r="9" spans="1:14">
      <c r="A9" s="26"/>
      <c r="B9" s="27"/>
      <c r="C9" s="27"/>
      <c r="D9" s="27">
        <v>1013</v>
      </c>
      <c r="E9" s="48" t="s">
        <v>19</v>
      </c>
      <c r="F9" s="29">
        <f t="shared" si="5"/>
        <v>0</v>
      </c>
      <c r="G9" s="29"/>
      <c r="H9" s="29"/>
      <c r="I9" s="29"/>
      <c r="J9" s="29"/>
      <c r="K9" s="29"/>
      <c r="L9" s="29"/>
      <c r="M9" s="29"/>
      <c r="N9" s="29"/>
    </row>
    <row r="10" spans="1:14">
      <c r="A10" s="26"/>
      <c r="B10" s="27"/>
      <c r="C10" s="27"/>
      <c r="D10" s="27">
        <v>1014</v>
      </c>
      <c r="E10" s="48" t="s">
        <v>20</v>
      </c>
      <c r="F10" s="29">
        <f t="shared" si="5"/>
        <v>0</v>
      </c>
      <c r="G10" s="29"/>
      <c r="H10" s="29"/>
      <c r="I10" s="29"/>
      <c r="J10" s="29"/>
      <c r="K10" s="29"/>
      <c r="L10" s="29"/>
      <c r="M10" s="29"/>
      <c r="N10" s="29"/>
    </row>
    <row r="11" spans="1:14">
      <c r="A11" s="26"/>
      <c r="B11" s="27"/>
      <c r="C11" s="27"/>
      <c r="D11" s="27">
        <v>1015</v>
      </c>
      <c r="E11" s="48" t="s">
        <v>21</v>
      </c>
      <c r="F11" s="29">
        <f t="shared" si="5"/>
        <v>20000</v>
      </c>
      <c r="G11" s="29">
        <v>10000</v>
      </c>
      <c r="H11" s="29"/>
      <c r="I11" s="29"/>
      <c r="J11" s="29"/>
      <c r="K11" s="29"/>
      <c r="L11" s="29">
        <v>10000</v>
      </c>
      <c r="M11" s="29"/>
      <c r="N11" s="29"/>
    </row>
    <row r="12" spans="1:14">
      <c r="A12" s="26"/>
      <c r="B12" s="27"/>
      <c r="C12" s="27"/>
      <c r="D12" s="27">
        <v>1016</v>
      </c>
      <c r="E12" s="48" t="s">
        <v>22</v>
      </c>
      <c r="F12" s="29">
        <f t="shared" si="5"/>
        <v>15000</v>
      </c>
      <c r="G12" s="29"/>
      <c r="H12" s="29"/>
      <c r="I12" s="29"/>
      <c r="J12" s="29"/>
      <c r="K12" s="29"/>
      <c r="L12" s="29">
        <v>15000</v>
      </c>
      <c r="M12" s="29"/>
      <c r="N12" s="29"/>
    </row>
    <row r="13" spans="1:14">
      <c r="A13" s="26"/>
      <c r="B13" s="27"/>
      <c r="C13" s="27"/>
      <c r="D13" s="27"/>
      <c r="E13" s="48"/>
      <c r="F13" s="29">
        <f t="shared" si="5"/>
        <v>0</v>
      </c>
      <c r="G13" s="29"/>
      <c r="H13" s="29"/>
      <c r="I13" s="29"/>
      <c r="J13" s="29"/>
      <c r="K13" s="29"/>
      <c r="L13" s="29"/>
      <c r="M13" s="29"/>
      <c r="N13" s="29"/>
    </row>
    <row r="14" spans="1:14">
      <c r="A14" s="23"/>
      <c r="B14" s="24"/>
      <c r="C14" s="24">
        <v>102</v>
      </c>
      <c r="D14" s="118" t="s">
        <v>23</v>
      </c>
      <c r="E14" s="119"/>
      <c r="F14" s="25">
        <f t="shared" si="5"/>
        <v>8000</v>
      </c>
      <c r="G14" s="25">
        <f>SUM(G15:G22)</f>
        <v>3000</v>
      </c>
      <c r="H14" s="25">
        <f t="shared" ref="H14" si="6">SUM(H15:H22)</f>
        <v>0</v>
      </c>
      <c r="I14" s="25">
        <f t="shared" ref="I14" si="7">SUM(I15:I22)</f>
        <v>0</v>
      </c>
      <c r="J14" s="25">
        <f t="shared" ref="J14" si="8">SUM(J15:J22)</f>
        <v>0</v>
      </c>
      <c r="K14" s="25">
        <f t="shared" ref="K14" si="9">SUM(K15:K22)</f>
        <v>0</v>
      </c>
      <c r="L14" s="25">
        <f t="shared" ref="L14" si="10">SUM(L15:L22)</f>
        <v>5000</v>
      </c>
      <c r="M14" s="25">
        <f t="shared" ref="M14" si="11">SUM(M15:M22)</f>
        <v>0</v>
      </c>
      <c r="N14" s="25">
        <f t="shared" ref="N14" si="12">SUM(N15:N22)</f>
        <v>0</v>
      </c>
    </row>
    <row r="15" spans="1:14">
      <c r="A15" s="26"/>
      <c r="B15" s="27"/>
      <c r="C15" s="27"/>
      <c r="D15" s="27">
        <v>1021</v>
      </c>
      <c r="E15" s="48" t="s">
        <v>24</v>
      </c>
      <c r="F15" s="29">
        <f t="shared" si="5"/>
        <v>0</v>
      </c>
      <c r="G15" s="29"/>
      <c r="H15" s="29"/>
      <c r="I15" s="29"/>
      <c r="J15" s="29"/>
      <c r="K15" s="29"/>
      <c r="L15" s="29"/>
      <c r="M15" s="29"/>
      <c r="N15" s="29"/>
    </row>
    <row r="16" spans="1:14">
      <c r="A16" s="26"/>
      <c r="B16" s="27"/>
      <c r="C16" s="27"/>
      <c r="D16" s="27">
        <v>1022</v>
      </c>
      <c r="E16" s="48" t="s">
        <v>25</v>
      </c>
      <c r="F16" s="29">
        <f t="shared" ref="F16:F24" si="13">SUM(G16:N16)</f>
        <v>0</v>
      </c>
      <c r="G16" s="29"/>
      <c r="H16" s="29"/>
      <c r="I16" s="29"/>
      <c r="J16" s="29"/>
      <c r="K16" s="29"/>
      <c r="L16" s="29"/>
      <c r="M16" s="29"/>
      <c r="N16" s="29"/>
    </row>
    <row r="17" spans="1:14">
      <c r="A17" s="26"/>
      <c r="B17" s="27"/>
      <c r="C17" s="27"/>
      <c r="D17" s="27">
        <v>1023</v>
      </c>
      <c r="E17" s="48" t="s">
        <v>26</v>
      </c>
      <c r="F17" s="29">
        <f t="shared" si="13"/>
        <v>0</v>
      </c>
      <c r="G17" s="29"/>
      <c r="H17" s="29"/>
      <c r="I17" s="29"/>
      <c r="J17" s="29"/>
      <c r="K17" s="29"/>
      <c r="L17" s="29"/>
      <c r="M17" s="29"/>
      <c r="N17" s="29"/>
    </row>
    <row r="18" spans="1:14">
      <c r="A18" s="26"/>
      <c r="B18" s="27"/>
      <c r="C18" s="27"/>
      <c r="D18" s="27">
        <v>1024</v>
      </c>
      <c r="E18" s="48" t="s">
        <v>27</v>
      </c>
      <c r="F18" s="29">
        <f t="shared" si="13"/>
        <v>5000</v>
      </c>
      <c r="G18" s="29"/>
      <c r="H18" s="29"/>
      <c r="I18" s="29"/>
      <c r="J18" s="29"/>
      <c r="K18" s="29"/>
      <c r="L18" s="29">
        <v>5000</v>
      </c>
      <c r="M18" s="29"/>
      <c r="N18" s="29"/>
    </row>
    <row r="19" spans="1:14">
      <c r="A19" s="26"/>
      <c r="B19" s="27"/>
      <c r="C19" s="27"/>
      <c r="D19" s="27">
        <v>1025</v>
      </c>
      <c r="E19" s="48" t="s">
        <v>28</v>
      </c>
      <c r="F19" s="29">
        <f t="shared" si="13"/>
        <v>3000</v>
      </c>
      <c r="G19" s="29">
        <v>3000</v>
      </c>
      <c r="H19" s="29"/>
      <c r="I19" s="29"/>
      <c r="J19" s="29"/>
      <c r="K19" s="29"/>
      <c r="L19" s="29"/>
      <c r="M19" s="29"/>
      <c r="N19" s="29"/>
    </row>
    <row r="20" spans="1:14">
      <c r="A20" s="26"/>
      <c r="B20" s="27"/>
      <c r="C20" s="27"/>
      <c r="D20" s="27">
        <v>1026</v>
      </c>
      <c r="E20" s="48" t="s">
        <v>29</v>
      </c>
      <c r="F20" s="29">
        <f t="shared" si="13"/>
        <v>0</v>
      </c>
      <c r="G20" s="29"/>
      <c r="H20" s="29"/>
      <c r="I20" s="29"/>
      <c r="J20" s="29"/>
      <c r="K20" s="29"/>
      <c r="L20" s="29"/>
      <c r="M20" s="29"/>
      <c r="N20" s="29"/>
    </row>
    <row r="21" spans="1:14">
      <c r="A21" s="26"/>
      <c r="B21" s="27"/>
      <c r="C21" s="27"/>
      <c r="D21" s="27">
        <v>1027</v>
      </c>
      <c r="E21" s="48" t="s">
        <v>30</v>
      </c>
      <c r="F21" s="29">
        <f t="shared" si="13"/>
        <v>0</v>
      </c>
      <c r="G21" s="29"/>
      <c r="H21" s="29"/>
      <c r="I21" s="29"/>
      <c r="J21" s="29"/>
      <c r="K21" s="29"/>
      <c r="L21" s="29"/>
      <c r="M21" s="29"/>
      <c r="N21" s="29"/>
    </row>
    <row r="22" spans="1:14">
      <c r="A22" s="26"/>
      <c r="B22" s="27"/>
      <c r="C22" s="27"/>
      <c r="D22" s="27">
        <v>1028</v>
      </c>
      <c r="E22" s="48" t="s">
        <v>31</v>
      </c>
      <c r="F22" s="29">
        <f t="shared" si="13"/>
        <v>0</v>
      </c>
      <c r="G22" s="29"/>
      <c r="H22" s="29"/>
      <c r="I22" s="29"/>
      <c r="J22" s="29"/>
      <c r="K22" s="29"/>
      <c r="L22" s="29"/>
      <c r="M22" s="29"/>
      <c r="N22" s="29"/>
    </row>
    <row r="23" spans="1:14">
      <c r="A23" s="23"/>
      <c r="B23" s="24"/>
      <c r="C23" s="24">
        <v>103</v>
      </c>
      <c r="D23" s="118" t="s">
        <v>32</v>
      </c>
      <c r="E23" s="119"/>
      <c r="F23" s="25">
        <f t="shared" si="13"/>
        <v>0</v>
      </c>
      <c r="G23" s="25">
        <f>SUM(G24:G32)</f>
        <v>0</v>
      </c>
      <c r="H23" s="25">
        <f t="shared" ref="H23:N23" si="14">SUM(H24:H32)</f>
        <v>0</v>
      </c>
      <c r="I23" s="25">
        <f t="shared" si="14"/>
        <v>0</v>
      </c>
      <c r="J23" s="25">
        <f t="shared" si="14"/>
        <v>0</v>
      </c>
      <c r="K23" s="25">
        <f t="shared" si="14"/>
        <v>0</v>
      </c>
      <c r="L23" s="25">
        <f t="shared" si="14"/>
        <v>0</v>
      </c>
      <c r="M23" s="25">
        <f t="shared" si="14"/>
        <v>0</v>
      </c>
      <c r="N23" s="25">
        <f t="shared" si="14"/>
        <v>0</v>
      </c>
    </row>
    <row r="24" spans="1:14">
      <c r="A24" s="26"/>
      <c r="B24" s="27"/>
      <c r="C24" s="27"/>
      <c r="D24" s="27">
        <v>1031</v>
      </c>
      <c r="E24" s="48" t="s">
        <v>33</v>
      </c>
      <c r="F24" s="29">
        <f t="shared" si="13"/>
        <v>0</v>
      </c>
      <c r="G24" s="29"/>
      <c r="H24" s="29"/>
      <c r="I24" s="29"/>
      <c r="J24" s="29"/>
      <c r="K24" s="29"/>
      <c r="L24" s="29"/>
      <c r="M24" s="29"/>
      <c r="N24" s="29"/>
    </row>
    <row r="25" spans="1:14">
      <c r="A25" s="26"/>
      <c r="B25" s="27"/>
      <c r="C25" s="27"/>
      <c r="D25" s="27">
        <v>1032</v>
      </c>
      <c r="E25" s="48" t="s">
        <v>34</v>
      </c>
      <c r="F25" s="29">
        <f t="shared" ref="F25:F34" si="15">SUM(G25:N25)</f>
        <v>0</v>
      </c>
      <c r="G25" s="29"/>
      <c r="H25" s="29"/>
      <c r="I25" s="29"/>
      <c r="J25" s="29"/>
      <c r="K25" s="29"/>
      <c r="L25" s="29"/>
      <c r="M25" s="29"/>
      <c r="N25" s="29"/>
    </row>
    <row r="26" spans="1:14">
      <c r="A26" s="26"/>
      <c r="B26" s="27"/>
      <c r="C26" s="27"/>
      <c r="D26" s="27">
        <v>1033</v>
      </c>
      <c r="E26" s="48" t="s">
        <v>35</v>
      </c>
      <c r="F26" s="29">
        <f t="shared" si="15"/>
        <v>0</v>
      </c>
      <c r="G26" s="29"/>
      <c r="H26" s="29"/>
      <c r="I26" s="29"/>
      <c r="J26" s="29"/>
      <c r="K26" s="29"/>
      <c r="L26" s="29"/>
      <c r="M26" s="29"/>
      <c r="N26" s="29"/>
    </row>
    <row r="27" spans="1:14">
      <c r="A27" s="26"/>
      <c r="B27" s="27"/>
      <c r="C27" s="27"/>
      <c r="D27" s="27">
        <v>1034</v>
      </c>
      <c r="E27" s="48" t="s">
        <v>36</v>
      </c>
      <c r="F27" s="29">
        <f t="shared" si="15"/>
        <v>0</v>
      </c>
      <c r="G27" s="29"/>
      <c r="H27" s="29"/>
      <c r="I27" s="29"/>
      <c r="J27" s="29"/>
      <c r="K27" s="29"/>
      <c r="L27" s="29"/>
      <c r="M27" s="29"/>
      <c r="N27" s="29"/>
    </row>
    <row r="28" spans="1:14">
      <c r="A28" s="26"/>
      <c r="B28" s="27"/>
      <c r="C28" s="27"/>
      <c r="D28" s="27">
        <v>1035</v>
      </c>
      <c r="E28" s="48" t="s">
        <v>37</v>
      </c>
      <c r="F28" s="29">
        <f t="shared" si="15"/>
        <v>0</v>
      </c>
      <c r="G28" s="29"/>
      <c r="H28" s="29"/>
      <c r="I28" s="29"/>
      <c r="J28" s="29"/>
      <c r="K28" s="29"/>
      <c r="L28" s="29"/>
      <c r="M28" s="29"/>
      <c r="N28" s="29"/>
    </row>
    <row r="29" spans="1:14">
      <c r="A29" s="26"/>
      <c r="B29" s="27"/>
      <c r="C29" s="27"/>
      <c r="D29" s="27">
        <v>1036</v>
      </c>
      <c r="E29" s="48" t="s">
        <v>38</v>
      </c>
      <c r="F29" s="29">
        <f t="shared" si="15"/>
        <v>0</v>
      </c>
      <c r="G29" s="29"/>
      <c r="H29" s="29"/>
      <c r="I29" s="29"/>
      <c r="J29" s="29"/>
      <c r="K29" s="29"/>
      <c r="L29" s="29"/>
      <c r="M29" s="29"/>
      <c r="N29" s="29"/>
    </row>
    <row r="30" spans="1:14">
      <c r="A30" s="26"/>
      <c r="B30" s="27"/>
      <c r="C30" s="27"/>
      <c r="D30" s="27">
        <v>1037</v>
      </c>
      <c r="E30" s="48" t="s">
        <v>39</v>
      </c>
      <c r="F30" s="29">
        <f t="shared" si="15"/>
        <v>0</v>
      </c>
      <c r="G30" s="29"/>
      <c r="H30" s="29"/>
      <c r="I30" s="29"/>
      <c r="J30" s="29"/>
      <c r="K30" s="29"/>
      <c r="L30" s="29"/>
      <c r="M30" s="29"/>
      <c r="N30" s="29"/>
    </row>
    <row r="31" spans="1:14">
      <c r="A31" s="26"/>
      <c r="B31" s="27"/>
      <c r="C31" s="27"/>
      <c r="D31" s="27">
        <v>1038</v>
      </c>
      <c r="E31" s="48" t="s">
        <v>40</v>
      </c>
      <c r="F31" s="29">
        <f t="shared" si="15"/>
        <v>0</v>
      </c>
      <c r="G31" s="29"/>
      <c r="H31" s="29"/>
      <c r="I31" s="29"/>
      <c r="J31" s="29"/>
      <c r="K31" s="29"/>
      <c r="L31" s="29"/>
      <c r="M31" s="29"/>
      <c r="N31" s="29"/>
    </row>
    <row r="32" spans="1:14">
      <c r="A32" s="26"/>
      <c r="B32" s="27"/>
      <c r="C32" s="27"/>
      <c r="D32" s="27"/>
      <c r="E32" s="48"/>
      <c r="F32" s="29">
        <f t="shared" si="15"/>
        <v>0</v>
      </c>
      <c r="G32" s="29"/>
      <c r="H32" s="29"/>
      <c r="I32" s="29"/>
      <c r="J32" s="29"/>
      <c r="K32" s="29"/>
      <c r="L32" s="29"/>
      <c r="M32" s="29"/>
      <c r="N32" s="29"/>
    </row>
    <row r="33" spans="1:14">
      <c r="A33" s="23"/>
      <c r="B33" s="24"/>
      <c r="C33" s="24">
        <v>104</v>
      </c>
      <c r="D33" s="118" t="s">
        <v>41</v>
      </c>
      <c r="E33" s="121"/>
      <c r="F33" s="25">
        <f t="shared" si="15"/>
        <v>0</v>
      </c>
      <c r="G33" s="25">
        <f>SUM(G34:G37)</f>
        <v>0</v>
      </c>
      <c r="H33" s="25">
        <f t="shared" ref="H33" si="16">SUM(H34:H37)</f>
        <v>0</v>
      </c>
      <c r="I33" s="25">
        <f t="shared" ref="I33" si="17">SUM(I34:I37)</f>
        <v>0</v>
      </c>
      <c r="J33" s="25">
        <f t="shared" ref="J33" si="18">SUM(J34:J37)</f>
        <v>0</v>
      </c>
      <c r="K33" s="25">
        <f t="shared" ref="K33" si="19">SUM(K34:K37)</f>
        <v>0</v>
      </c>
      <c r="L33" s="25">
        <f t="shared" ref="L33" si="20">SUM(L34:L37)</f>
        <v>0</v>
      </c>
      <c r="M33" s="25">
        <f t="shared" ref="M33" si="21">SUM(M34:M37)</f>
        <v>0</v>
      </c>
      <c r="N33" s="25">
        <f t="shared" ref="N33" si="22">SUM(N34:N37)</f>
        <v>0</v>
      </c>
    </row>
    <row r="34" spans="1:14">
      <c r="A34" s="26"/>
      <c r="B34" s="27"/>
      <c r="C34" s="27"/>
      <c r="D34" s="27">
        <v>1041</v>
      </c>
      <c r="E34" s="55" t="s">
        <v>42</v>
      </c>
      <c r="F34" s="29">
        <f t="shared" si="15"/>
        <v>0</v>
      </c>
      <c r="G34" s="29"/>
      <c r="H34" s="29"/>
      <c r="I34" s="29"/>
      <c r="J34" s="29"/>
      <c r="K34" s="29"/>
      <c r="L34" s="29"/>
      <c r="M34" s="29"/>
      <c r="N34" s="29"/>
    </row>
    <row r="35" spans="1:14">
      <c r="A35" s="26"/>
      <c r="B35" s="27"/>
      <c r="C35" s="27"/>
      <c r="D35" s="27">
        <v>1042</v>
      </c>
      <c r="E35" s="55" t="s">
        <v>43</v>
      </c>
      <c r="F35" s="29">
        <f t="shared" ref="F35:F39" si="23">SUM(G35:N35)</f>
        <v>0</v>
      </c>
      <c r="G35" s="29"/>
      <c r="H35" s="29"/>
      <c r="I35" s="29"/>
      <c r="J35" s="29"/>
      <c r="K35" s="29"/>
      <c r="L35" s="29"/>
      <c r="M35" s="29"/>
      <c r="N35" s="29"/>
    </row>
    <row r="36" spans="1:14">
      <c r="A36" s="26"/>
      <c r="B36" s="27"/>
      <c r="C36" s="27"/>
      <c r="D36" s="27">
        <v>1043</v>
      </c>
      <c r="E36" s="55" t="s">
        <v>44</v>
      </c>
      <c r="F36" s="29">
        <f t="shared" si="23"/>
        <v>0</v>
      </c>
      <c r="G36" s="29"/>
      <c r="H36" s="29"/>
      <c r="I36" s="29"/>
      <c r="J36" s="29"/>
      <c r="K36" s="29"/>
      <c r="L36" s="29"/>
      <c r="M36" s="29"/>
      <c r="N36" s="29"/>
    </row>
    <row r="37" spans="1:14">
      <c r="A37" s="26"/>
      <c r="B37" s="27"/>
      <c r="C37" s="27"/>
      <c r="D37" s="27"/>
      <c r="E37" s="55"/>
      <c r="F37" s="29">
        <f t="shared" si="23"/>
        <v>0</v>
      </c>
      <c r="G37" s="29"/>
      <c r="H37" s="29"/>
      <c r="I37" s="29"/>
      <c r="J37" s="29"/>
      <c r="K37" s="29"/>
      <c r="L37" s="29"/>
      <c r="M37" s="29"/>
      <c r="N37" s="29"/>
    </row>
    <row r="38" spans="1:14">
      <c r="A38" s="23"/>
      <c r="B38" s="24"/>
      <c r="C38" s="24">
        <v>105</v>
      </c>
      <c r="D38" s="118" t="s">
        <v>45</v>
      </c>
      <c r="E38" s="121"/>
      <c r="F38" s="25">
        <f t="shared" si="23"/>
        <v>0</v>
      </c>
      <c r="G38" s="25">
        <f>SUM(G39:G42)</f>
        <v>0</v>
      </c>
      <c r="H38" s="25">
        <f t="shared" ref="H38:N38" si="24">SUM(H39:H42)</f>
        <v>0</v>
      </c>
      <c r="I38" s="25">
        <f t="shared" si="24"/>
        <v>0</v>
      </c>
      <c r="J38" s="25">
        <f t="shared" si="24"/>
        <v>0</v>
      </c>
      <c r="K38" s="25">
        <f t="shared" si="24"/>
        <v>0</v>
      </c>
      <c r="L38" s="25">
        <f t="shared" si="24"/>
        <v>0</v>
      </c>
      <c r="M38" s="25">
        <f t="shared" si="24"/>
        <v>0</v>
      </c>
      <c r="N38" s="25">
        <f t="shared" si="24"/>
        <v>0</v>
      </c>
    </row>
    <row r="39" spans="1:14">
      <c r="A39" s="26"/>
      <c r="B39" s="27"/>
      <c r="C39" s="27"/>
      <c r="D39" s="27">
        <v>1051</v>
      </c>
      <c r="E39" s="55" t="s">
        <v>46</v>
      </c>
      <c r="F39" s="29">
        <f t="shared" si="23"/>
        <v>0</v>
      </c>
      <c r="G39" s="29"/>
      <c r="H39" s="29"/>
      <c r="I39" s="29"/>
      <c r="J39" s="29"/>
      <c r="K39" s="29"/>
      <c r="L39" s="29"/>
      <c r="M39" s="29"/>
      <c r="N39" s="29"/>
    </row>
    <row r="40" spans="1:14">
      <c r="A40" s="26"/>
      <c r="B40" s="27"/>
      <c r="C40" s="27"/>
      <c r="D40" s="27">
        <v>1052</v>
      </c>
      <c r="E40" s="55" t="s">
        <v>43</v>
      </c>
      <c r="F40" s="29">
        <f t="shared" ref="F40:F42" si="25">SUM(G40:N40)</f>
        <v>0</v>
      </c>
      <c r="G40" s="29"/>
      <c r="H40" s="29"/>
      <c r="I40" s="29"/>
      <c r="J40" s="29"/>
      <c r="K40" s="29"/>
      <c r="L40" s="29"/>
      <c r="M40" s="29"/>
      <c r="N40" s="29"/>
    </row>
    <row r="41" spans="1:14">
      <c r="A41" s="26"/>
      <c r="B41" s="27"/>
      <c r="C41" s="27"/>
      <c r="D41" s="27">
        <v>1053</v>
      </c>
      <c r="E41" s="55" t="s">
        <v>44</v>
      </c>
      <c r="F41" s="29">
        <f t="shared" si="25"/>
        <v>0</v>
      </c>
      <c r="G41" s="29"/>
      <c r="H41" s="29"/>
      <c r="I41" s="29"/>
      <c r="J41" s="29"/>
      <c r="K41" s="29"/>
      <c r="L41" s="29"/>
      <c r="M41" s="29"/>
      <c r="N41" s="29"/>
    </row>
    <row r="42" spans="1:14">
      <c r="A42" s="26"/>
      <c r="B42" s="27"/>
      <c r="C42" s="27"/>
      <c r="D42" s="27"/>
      <c r="E42" s="55"/>
      <c r="F42" s="29">
        <f t="shared" si="25"/>
        <v>0</v>
      </c>
      <c r="G42" s="29"/>
      <c r="H42" s="29"/>
      <c r="I42" s="29"/>
      <c r="J42" s="29"/>
      <c r="K42" s="29"/>
      <c r="L42" s="29"/>
      <c r="M42" s="29"/>
      <c r="N42" s="29"/>
    </row>
    <row r="43" spans="1:14">
      <c r="A43" s="23"/>
      <c r="B43" s="24"/>
      <c r="C43" s="24">
        <v>106</v>
      </c>
      <c r="D43" s="118" t="s">
        <v>47</v>
      </c>
      <c r="E43" s="119"/>
      <c r="F43" s="56">
        <f t="shared" ref="F43:F49" si="26">SUM(G43:N43)</f>
        <v>5000</v>
      </c>
      <c r="G43" s="56">
        <f>SUM(G44)</f>
        <v>500</v>
      </c>
      <c r="H43" s="56">
        <f>SUM(H44)</f>
        <v>4500</v>
      </c>
      <c r="I43" s="56">
        <f t="shared" ref="I43" si="27">SUM(I44)</f>
        <v>0</v>
      </c>
      <c r="J43" s="56">
        <f t="shared" ref="J43" si="28">SUM(J44)</f>
        <v>0</v>
      </c>
      <c r="K43" s="56">
        <f t="shared" ref="K43" si="29">SUM(K44)</f>
        <v>0</v>
      </c>
      <c r="L43" s="56">
        <f t="shared" ref="L43" si="30">SUM(L44)</f>
        <v>0</v>
      </c>
      <c r="M43" s="56">
        <f t="shared" ref="M43" si="31">SUM(M44)</f>
        <v>0</v>
      </c>
      <c r="N43" s="56">
        <f t="shared" ref="N43" si="32">SUM(N44)</f>
        <v>0</v>
      </c>
    </row>
    <row r="44" spans="1:14">
      <c r="A44" s="32"/>
      <c r="B44" s="33"/>
      <c r="C44" s="33"/>
      <c r="D44" s="33">
        <v>1061</v>
      </c>
      <c r="E44" s="57" t="s">
        <v>47</v>
      </c>
      <c r="F44" s="35">
        <f t="shared" si="26"/>
        <v>5000</v>
      </c>
      <c r="G44" s="35">
        <v>500</v>
      </c>
      <c r="H44" s="35">
        <v>4500</v>
      </c>
      <c r="I44" s="35"/>
      <c r="J44" s="35"/>
      <c r="K44" s="35"/>
      <c r="L44" s="35"/>
      <c r="M44" s="35"/>
      <c r="N44" s="35"/>
    </row>
    <row r="45" spans="1:14">
      <c r="A45" s="23"/>
      <c r="B45" s="58"/>
      <c r="C45" s="59">
        <v>107</v>
      </c>
      <c r="D45" s="125" t="s">
        <v>43</v>
      </c>
      <c r="E45" s="119"/>
      <c r="F45" s="56">
        <f t="shared" si="26"/>
        <v>0</v>
      </c>
      <c r="G45" s="56">
        <f>SUM(G46)</f>
        <v>0</v>
      </c>
      <c r="H45" s="56">
        <f>SUM(H46)</f>
        <v>0</v>
      </c>
      <c r="I45" s="56">
        <f t="shared" ref="I45:N45" si="33">SUM(I46)</f>
        <v>0</v>
      </c>
      <c r="J45" s="56">
        <f t="shared" si="33"/>
        <v>0</v>
      </c>
      <c r="K45" s="56">
        <f t="shared" si="33"/>
        <v>0</v>
      </c>
      <c r="L45" s="56">
        <f t="shared" si="33"/>
        <v>0</v>
      </c>
      <c r="M45" s="56">
        <f t="shared" si="33"/>
        <v>0</v>
      </c>
      <c r="N45" s="56">
        <f t="shared" si="33"/>
        <v>0</v>
      </c>
    </row>
    <row r="46" spans="1:14">
      <c r="A46" s="32"/>
      <c r="B46" s="33"/>
      <c r="C46" s="33"/>
      <c r="D46" s="33">
        <v>1071</v>
      </c>
      <c r="E46" s="57" t="s">
        <v>43</v>
      </c>
      <c r="F46" s="35">
        <f t="shared" si="26"/>
        <v>0</v>
      </c>
      <c r="G46" s="35"/>
      <c r="H46" s="35"/>
      <c r="I46" s="35"/>
      <c r="J46" s="35"/>
      <c r="K46" s="35"/>
      <c r="L46" s="35"/>
      <c r="M46" s="35"/>
      <c r="N46" s="35"/>
    </row>
    <row r="47" spans="1:14">
      <c r="A47" s="9"/>
      <c r="B47" s="10">
        <v>2</v>
      </c>
      <c r="C47" s="120" t="s">
        <v>48</v>
      </c>
      <c r="D47" s="121"/>
      <c r="E47" s="119"/>
      <c r="F47" s="11">
        <f t="shared" si="26"/>
        <v>351350</v>
      </c>
      <c r="G47" s="11">
        <f>SUM(G48+G54+G62)</f>
        <v>12850</v>
      </c>
      <c r="H47" s="11">
        <f t="shared" ref="H47:N47" si="34">SUM(H48+H54+H62)</f>
        <v>150000</v>
      </c>
      <c r="I47" s="11">
        <f t="shared" si="34"/>
        <v>8500</v>
      </c>
      <c r="J47" s="11">
        <f t="shared" si="34"/>
        <v>50000</v>
      </c>
      <c r="K47" s="11">
        <f t="shared" si="34"/>
        <v>130000</v>
      </c>
      <c r="L47" s="11">
        <f t="shared" si="34"/>
        <v>0</v>
      </c>
      <c r="M47" s="11">
        <f t="shared" si="34"/>
        <v>0</v>
      </c>
      <c r="N47" s="11">
        <f t="shared" si="34"/>
        <v>0</v>
      </c>
    </row>
    <row r="48" spans="1:14">
      <c r="A48" s="23"/>
      <c r="B48" s="24"/>
      <c r="C48" s="24">
        <v>201</v>
      </c>
      <c r="D48" s="118" t="s">
        <v>49</v>
      </c>
      <c r="E48" s="119"/>
      <c r="F48" s="25">
        <f t="shared" si="26"/>
        <v>4000</v>
      </c>
      <c r="G48" s="25">
        <f>SUM(G49:G53)</f>
        <v>1000</v>
      </c>
      <c r="H48" s="25">
        <f t="shared" ref="H48:N48" si="35">SUM(H49:H53)</f>
        <v>0</v>
      </c>
      <c r="I48" s="25">
        <f t="shared" si="35"/>
        <v>3000</v>
      </c>
      <c r="J48" s="25">
        <f t="shared" si="35"/>
        <v>0</v>
      </c>
      <c r="K48" s="25">
        <f t="shared" si="35"/>
        <v>0</v>
      </c>
      <c r="L48" s="25">
        <f t="shared" si="35"/>
        <v>0</v>
      </c>
      <c r="M48" s="25">
        <f t="shared" si="35"/>
        <v>0</v>
      </c>
      <c r="N48" s="25">
        <f t="shared" si="35"/>
        <v>0</v>
      </c>
    </row>
    <row r="49" spans="1:14">
      <c r="A49" s="32"/>
      <c r="B49" s="33"/>
      <c r="C49" s="33"/>
      <c r="D49" s="33">
        <v>2011</v>
      </c>
      <c r="E49" s="57" t="s">
        <v>50</v>
      </c>
      <c r="F49" s="35">
        <f t="shared" si="26"/>
        <v>0</v>
      </c>
      <c r="G49" s="35"/>
      <c r="H49" s="35"/>
      <c r="I49" s="35"/>
      <c r="J49" s="35"/>
      <c r="K49" s="35"/>
      <c r="L49" s="35"/>
      <c r="M49" s="35"/>
      <c r="N49" s="35"/>
    </row>
    <row r="50" spans="1:14">
      <c r="A50" s="32"/>
      <c r="B50" s="33"/>
      <c r="C50" s="33"/>
      <c r="D50" s="33">
        <v>2012</v>
      </c>
      <c r="E50" s="57" t="s">
        <v>51</v>
      </c>
      <c r="F50" s="35">
        <f t="shared" ref="F50:F55" si="36">SUM(G50:N50)</f>
        <v>0</v>
      </c>
      <c r="G50" s="35"/>
      <c r="H50" s="35"/>
      <c r="I50" s="35"/>
      <c r="J50" s="35"/>
      <c r="K50" s="35"/>
      <c r="L50" s="35"/>
      <c r="M50" s="35"/>
      <c r="N50" s="35"/>
    </row>
    <row r="51" spans="1:14">
      <c r="A51" s="32"/>
      <c r="B51" s="33"/>
      <c r="C51" s="33"/>
      <c r="D51" s="33">
        <v>2013</v>
      </c>
      <c r="E51" s="57" t="s">
        <v>52</v>
      </c>
      <c r="F51" s="35">
        <f t="shared" si="36"/>
        <v>4000</v>
      </c>
      <c r="G51" s="35">
        <v>1000</v>
      </c>
      <c r="H51" s="35"/>
      <c r="I51" s="35">
        <v>3000</v>
      </c>
      <c r="J51" s="35"/>
      <c r="K51" s="35"/>
      <c r="L51" s="35"/>
      <c r="M51" s="35"/>
      <c r="N51" s="35"/>
    </row>
    <row r="52" spans="1:14">
      <c r="A52" s="32"/>
      <c r="B52" s="33"/>
      <c r="C52" s="33"/>
      <c r="D52" s="33">
        <v>2014</v>
      </c>
      <c r="E52" s="57" t="s">
        <v>53</v>
      </c>
      <c r="F52" s="35">
        <f t="shared" si="36"/>
        <v>0</v>
      </c>
      <c r="G52" s="35"/>
      <c r="H52" s="35"/>
      <c r="I52" s="35"/>
      <c r="J52" s="35"/>
      <c r="K52" s="35"/>
      <c r="L52" s="35"/>
      <c r="M52" s="35"/>
      <c r="N52" s="35"/>
    </row>
    <row r="53" spans="1:14">
      <c r="A53" s="32"/>
      <c r="B53" s="33"/>
      <c r="C53" s="33"/>
      <c r="D53" s="33"/>
      <c r="E53" s="57"/>
      <c r="F53" s="35">
        <f t="shared" si="36"/>
        <v>0</v>
      </c>
      <c r="G53" s="35"/>
      <c r="H53" s="35"/>
      <c r="I53" s="35"/>
      <c r="J53" s="35"/>
      <c r="K53" s="35"/>
      <c r="L53" s="35"/>
      <c r="M53" s="35"/>
      <c r="N53" s="35"/>
    </row>
    <row r="54" spans="1:14">
      <c r="A54" s="23"/>
      <c r="B54" s="24"/>
      <c r="C54" s="24">
        <v>202</v>
      </c>
      <c r="D54" s="118" t="s">
        <v>54</v>
      </c>
      <c r="E54" s="119"/>
      <c r="F54" s="25">
        <f t="shared" si="36"/>
        <v>1350</v>
      </c>
      <c r="G54" s="25">
        <f>SUM(G55:G61)</f>
        <v>1350</v>
      </c>
      <c r="H54" s="25">
        <f t="shared" ref="H54:N54" si="37">SUM(H55:H61)</f>
        <v>0</v>
      </c>
      <c r="I54" s="25">
        <f t="shared" si="37"/>
        <v>0</v>
      </c>
      <c r="J54" s="25">
        <f t="shared" si="37"/>
        <v>0</v>
      </c>
      <c r="K54" s="25">
        <f t="shared" si="37"/>
        <v>0</v>
      </c>
      <c r="L54" s="25">
        <f t="shared" si="37"/>
        <v>0</v>
      </c>
      <c r="M54" s="25">
        <f t="shared" si="37"/>
        <v>0</v>
      </c>
      <c r="N54" s="25">
        <f t="shared" si="37"/>
        <v>0</v>
      </c>
    </row>
    <row r="55" spans="1:14">
      <c r="A55" s="32"/>
      <c r="B55" s="33"/>
      <c r="C55" s="33"/>
      <c r="D55" s="33">
        <v>2021</v>
      </c>
      <c r="E55" s="57" t="s">
        <v>55</v>
      </c>
      <c r="F55" s="35">
        <f t="shared" si="36"/>
        <v>1000</v>
      </c>
      <c r="G55" s="35">
        <v>1000</v>
      </c>
      <c r="H55" s="35"/>
      <c r="I55" s="35"/>
      <c r="J55" s="35"/>
      <c r="K55" s="35"/>
      <c r="L55" s="35"/>
      <c r="M55" s="35"/>
      <c r="N55" s="35"/>
    </row>
    <row r="56" spans="1:14">
      <c r="A56" s="32"/>
      <c r="B56" s="33"/>
      <c r="C56" s="33"/>
      <c r="D56" s="33">
        <v>2022</v>
      </c>
      <c r="E56" s="57" t="s">
        <v>56</v>
      </c>
      <c r="F56" s="35">
        <f t="shared" ref="F56:F63" si="38">SUM(G56:N56)</f>
        <v>0</v>
      </c>
      <c r="G56" s="35"/>
      <c r="H56" s="35"/>
      <c r="I56" s="35"/>
      <c r="J56" s="35"/>
      <c r="K56" s="35"/>
      <c r="L56" s="35"/>
      <c r="M56" s="35"/>
      <c r="N56" s="35"/>
    </row>
    <row r="57" spans="1:14">
      <c r="A57" s="32"/>
      <c r="B57" s="33"/>
      <c r="C57" s="33"/>
      <c r="D57" s="33">
        <v>2023</v>
      </c>
      <c r="E57" s="57" t="s">
        <v>57</v>
      </c>
      <c r="F57" s="35">
        <f t="shared" si="38"/>
        <v>350</v>
      </c>
      <c r="G57" s="35">
        <v>350</v>
      </c>
      <c r="H57" s="35"/>
      <c r="I57" s="35"/>
      <c r="J57" s="35"/>
      <c r="K57" s="35"/>
      <c r="L57" s="35"/>
      <c r="M57" s="35"/>
      <c r="N57" s="35"/>
    </row>
    <row r="58" spans="1:14">
      <c r="A58" s="32"/>
      <c r="B58" s="33"/>
      <c r="C58" s="33"/>
      <c r="D58" s="33">
        <v>2024</v>
      </c>
      <c r="E58" s="57" t="s">
        <v>58</v>
      </c>
      <c r="F58" s="35">
        <f t="shared" si="38"/>
        <v>0</v>
      </c>
      <c r="G58" s="35"/>
      <c r="H58" s="35"/>
      <c r="I58" s="35"/>
      <c r="J58" s="35"/>
      <c r="K58" s="35"/>
      <c r="L58" s="35"/>
      <c r="M58" s="35"/>
      <c r="N58" s="35"/>
    </row>
    <row r="59" spans="1:14">
      <c r="A59" s="32"/>
      <c r="B59" s="33"/>
      <c r="C59" s="33"/>
      <c r="D59" s="33">
        <v>2025</v>
      </c>
      <c r="E59" s="57" t="s">
        <v>59</v>
      </c>
      <c r="F59" s="35">
        <f t="shared" si="38"/>
        <v>0</v>
      </c>
      <c r="G59" s="35"/>
      <c r="H59" s="35"/>
      <c r="I59" s="35"/>
      <c r="J59" s="35"/>
      <c r="K59" s="35"/>
      <c r="L59" s="35"/>
      <c r="M59" s="35"/>
      <c r="N59" s="35"/>
    </row>
    <row r="60" spans="1:14">
      <c r="A60" s="32"/>
      <c r="B60" s="33"/>
      <c r="C60" s="33"/>
      <c r="D60" s="33">
        <v>2026</v>
      </c>
      <c r="E60" s="57"/>
      <c r="F60" s="35">
        <f t="shared" si="38"/>
        <v>0</v>
      </c>
      <c r="G60" s="35"/>
      <c r="H60" s="35"/>
      <c r="I60" s="35"/>
      <c r="J60" s="35"/>
      <c r="K60" s="35"/>
      <c r="L60" s="35"/>
      <c r="M60" s="35"/>
      <c r="N60" s="35"/>
    </row>
    <row r="61" spans="1:14">
      <c r="A61" s="32"/>
      <c r="B61" s="33"/>
      <c r="C61" s="33"/>
      <c r="D61" s="33">
        <v>2027</v>
      </c>
      <c r="E61" s="57"/>
      <c r="F61" s="35">
        <f t="shared" si="38"/>
        <v>0</v>
      </c>
      <c r="G61" s="35"/>
      <c r="H61" s="35"/>
      <c r="I61" s="35"/>
      <c r="J61" s="35"/>
      <c r="K61" s="35"/>
      <c r="L61" s="35"/>
      <c r="M61" s="35"/>
      <c r="N61" s="35"/>
    </row>
    <row r="62" spans="1:14">
      <c r="A62" s="23"/>
      <c r="B62" s="24"/>
      <c r="C62" s="24">
        <v>203</v>
      </c>
      <c r="D62" s="118" t="s">
        <v>60</v>
      </c>
      <c r="E62" s="119"/>
      <c r="F62" s="25">
        <f t="shared" si="38"/>
        <v>346000</v>
      </c>
      <c r="G62" s="25">
        <f>SUM(G63:G80)</f>
        <v>10500</v>
      </c>
      <c r="H62" s="25">
        <f t="shared" ref="H62:N62" si="39">SUM(H63:H80)</f>
        <v>150000</v>
      </c>
      <c r="I62" s="25">
        <f t="shared" si="39"/>
        <v>5500</v>
      </c>
      <c r="J62" s="25">
        <f t="shared" si="39"/>
        <v>50000</v>
      </c>
      <c r="K62" s="25">
        <f t="shared" si="39"/>
        <v>130000</v>
      </c>
      <c r="L62" s="25">
        <f t="shared" si="39"/>
        <v>0</v>
      </c>
      <c r="M62" s="25">
        <f t="shared" si="39"/>
        <v>0</v>
      </c>
      <c r="N62" s="25">
        <f t="shared" si="39"/>
        <v>0</v>
      </c>
    </row>
    <row r="63" spans="1:14">
      <c r="A63" s="32"/>
      <c r="B63" s="33"/>
      <c r="C63" s="33"/>
      <c r="D63" s="33">
        <v>2031</v>
      </c>
      <c r="E63" s="57" t="s">
        <v>61</v>
      </c>
      <c r="F63" s="35">
        <f t="shared" si="38"/>
        <v>4000</v>
      </c>
      <c r="G63" s="35"/>
      <c r="H63" s="35"/>
      <c r="I63" s="35">
        <v>4000</v>
      </c>
      <c r="J63" s="35"/>
      <c r="K63" s="35"/>
      <c r="L63" s="35"/>
      <c r="M63" s="35"/>
      <c r="N63" s="35"/>
    </row>
    <row r="64" spans="1:14">
      <c r="A64" s="32"/>
      <c r="B64" s="33"/>
      <c r="C64" s="33"/>
      <c r="D64" s="33">
        <v>2032</v>
      </c>
      <c r="E64" s="57" t="s">
        <v>62</v>
      </c>
      <c r="F64" s="35">
        <f t="shared" ref="F64:F83" si="40">SUM(G64:N64)</f>
        <v>0</v>
      </c>
      <c r="G64" s="35"/>
      <c r="H64" s="35"/>
      <c r="I64" s="35"/>
      <c r="J64" s="35"/>
      <c r="K64" s="35"/>
      <c r="L64" s="35"/>
      <c r="M64" s="35"/>
      <c r="N64" s="35"/>
    </row>
    <row r="65" spans="1:14">
      <c r="A65" s="32"/>
      <c r="B65" s="33"/>
      <c r="C65" s="33"/>
      <c r="D65" s="33">
        <v>2033</v>
      </c>
      <c r="E65" s="57" t="s">
        <v>63</v>
      </c>
      <c r="F65" s="35">
        <f t="shared" si="40"/>
        <v>5000</v>
      </c>
      <c r="G65" s="35">
        <v>3500</v>
      </c>
      <c r="H65" s="35"/>
      <c r="I65" s="35">
        <v>1500</v>
      </c>
      <c r="J65" s="35"/>
      <c r="K65" s="35"/>
      <c r="L65" s="35"/>
      <c r="M65" s="35"/>
      <c r="N65" s="35"/>
    </row>
    <row r="66" spans="1:14">
      <c r="A66" s="32"/>
      <c r="B66" s="33"/>
      <c r="C66" s="33"/>
      <c r="D66" s="33">
        <v>2034</v>
      </c>
      <c r="E66" s="57" t="s">
        <v>64</v>
      </c>
      <c r="F66" s="35">
        <f t="shared" si="40"/>
        <v>0</v>
      </c>
      <c r="G66" s="35"/>
      <c r="H66" s="35"/>
      <c r="I66" s="35"/>
      <c r="J66" s="35"/>
      <c r="K66" s="35"/>
      <c r="L66" s="35"/>
      <c r="M66" s="35"/>
      <c r="N66" s="35"/>
    </row>
    <row r="67" spans="1:14">
      <c r="A67" s="32"/>
      <c r="B67" s="33"/>
      <c r="C67" s="33"/>
      <c r="D67" s="33">
        <v>2035</v>
      </c>
      <c r="E67" s="57" t="s">
        <v>65</v>
      </c>
      <c r="F67" s="35">
        <f t="shared" si="40"/>
        <v>310000</v>
      </c>
      <c r="G67" s="35"/>
      <c r="H67" s="35">
        <v>130000</v>
      </c>
      <c r="I67" s="35"/>
      <c r="J67" s="35">
        <v>50000</v>
      </c>
      <c r="K67" s="35">
        <v>130000</v>
      </c>
      <c r="L67" s="35"/>
      <c r="M67" s="35"/>
      <c r="N67" s="35"/>
    </row>
    <row r="68" spans="1:14">
      <c r="A68" s="32"/>
      <c r="B68" s="33"/>
      <c r="C68" s="33"/>
      <c r="D68" s="33">
        <v>2036</v>
      </c>
      <c r="E68" s="57" t="s">
        <v>66</v>
      </c>
      <c r="F68" s="35">
        <f t="shared" si="40"/>
        <v>3000</v>
      </c>
      <c r="G68" s="35">
        <v>3000</v>
      </c>
      <c r="H68" s="35"/>
      <c r="I68" s="35"/>
      <c r="J68" s="35"/>
      <c r="K68" s="35"/>
      <c r="L68" s="35"/>
      <c r="M68" s="35"/>
      <c r="N68" s="35"/>
    </row>
    <row r="69" spans="1:14">
      <c r="A69" s="23"/>
      <c r="B69" s="24"/>
      <c r="C69" s="24">
        <v>204</v>
      </c>
      <c r="D69" s="118" t="s">
        <v>67</v>
      </c>
      <c r="E69" s="119"/>
      <c r="F69" s="25">
        <f t="shared" si="40"/>
        <v>12000</v>
      </c>
      <c r="G69" s="25">
        <f>SUM(G70:G87)</f>
        <v>2000</v>
      </c>
      <c r="H69" s="25">
        <f t="shared" ref="H69:N69" si="41">SUM(H70:H87)</f>
        <v>10000</v>
      </c>
      <c r="I69" s="25">
        <f t="shared" si="41"/>
        <v>0</v>
      </c>
      <c r="J69" s="25">
        <f t="shared" si="41"/>
        <v>0</v>
      </c>
      <c r="K69" s="25">
        <f t="shared" si="41"/>
        <v>0</v>
      </c>
      <c r="L69" s="25">
        <f t="shared" si="41"/>
        <v>0</v>
      </c>
      <c r="M69" s="25">
        <f t="shared" si="41"/>
        <v>0</v>
      </c>
      <c r="N69" s="25">
        <f t="shared" si="41"/>
        <v>0</v>
      </c>
    </row>
    <row r="70" spans="1:14">
      <c r="A70" s="32"/>
      <c r="B70" s="33"/>
      <c r="C70" s="33"/>
      <c r="D70" s="33">
        <v>2041</v>
      </c>
      <c r="E70" s="57" t="s">
        <v>68</v>
      </c>
      <c r="F70" s="35">
        <f t="shared" si="40"/>
        <v>0</v>
      </c>
      <c r="G70" s="35"/>
      <c r="H70" s="35"/>
      <c r="I70" s="35"/>
      <c r="J70" s="35"/>
      <c r="K70" s="35"/>
      <c r="L70" s="35"/>
      <c r="M70" s="35"/>
      <c r="N70" s="35"/>
    </row>
    <row r="71" spans="1:14">
      <c r="A71" s="32"/>
      <c r="B71" s="33"/>
      <c r="C71" s="33"/>
      <c r="D71" s="33">
        <v>2042</v>
      </c>
      <c r="E71" s="57" t="s">
        <v>69</v>
      </c>
      <c r="F71" s="35">
        <f t="shared" ref="F71:F75" si="42">SUM(G71:N71)</f>
        <v>0</v>
      </c>
      <c r="G71" s="35"/>
      <c r="H71" s="35"/>
      <c r="I71" s="35"/>
      <c r="J71" s="35"/>
      <c r="K71" s="35"/>
      <c r="L71" s="35"/>
      <c r="M71" s="35"/>
      <c r="N71" s="35"/>
    </row>
    <row r="72" spans="1:14">
      <c r="A72" s="32"/>
      <c r="B72" s="33"/>
      <c r="C72" s="33"/>
      <c r="D72" s="33">
        <v>2043</v>
      </c>
      <c r="E72" s="57" t="s">
        <v>70</v>
      </c>
      <c r="F72" s="35">
        <f t="shared" si="42"/>
        <v>0</v>
      </c>
      <c r="G72" s="35"/>
      <c r="H72" s="35"/>
      <c r="I72" s="35"/>
      <c r="J72" s="35"/>
      <c r="K72" s="35"/>
      <c r="L72" s="35"/>
      <c r="M72" s="35"/>
      <c r="N72" s="35"/>
    </row>
    <row r="73" spans="1:14">
      <c r="A73" s="32"/>
      <c r="B73" s="33"/>
      <c r="C73" s="33"/>
      <c r="D73" s="33">
        <v>2044</v>
      </c>
      <c r="E73" s="57" t="s">
        <v>71</v>
      </c>
      <c r="F73" s="35">
        <f t="shared" si="42"/>
        <v>0</v>
      </c>
      <c r="G73" s="35"/>
      <c r="H73" s="35"/>
      <c r="I73" s="35"/>
      <c r="J73" s="35"/>
      <c r="K73" s="35"/>
      <c r="L73" s="35"/>
      <c r="M73" s="35"/>
      <c r="N73" s="35"/>
    </row>
    <row r="74" spans="1:14">
      <c r="A74" s="32"/>
      <c r="B74" s="33"/>
      <c r="C74" s="33"/>
      <c r="D74" s="33">
        <v>2045</v>
      </c>
      <c r="E74" s="57" t="s">
        <v>72</v>
      </c>
      <c r="F74" s="35">
        <f t="shared" si="42"/>
        <v>0</v>
      </c>
      <c r="G74" s="35"/>
      <c r="H74" s="35"/>
      <c r="I74" s="35"/>
      <c r="J74" s="35"/>
      <c r="K74" s="35"/>
      <c r="L74" s="35"/>
      <c r="M74" s="35"/>
      <c r="N74" s="35"/>
    </row>
    <row r="75" spans="1:14">
      <c r="A75" s="32"/>
      <c r="B75" s="33"/>
      <c r="C75" s="33"/>
      <c r="D75" s="33">
        <v>2046</v>
      </c>
      <c r="E75" s="57" t="s">
        <v>73</v>
      </c>
      <c r="F75" s="35">
        <f t="shared" si="42"/>
        <v>10000</v>
      </c>
      <c r="G75" s="35"/>
      <c r="H75" s="35">
        <v>10000</v>
      </c>
      <c r="I75" s="35"/>
      <c r="J75" s="35"/>
      <c r="K75" s="35"/>
      <c r="L75" s="35"/>
      <c r="M75" s="35"/>
      <c r="N75" s="35"/>
    </row>
    <row r="76" spans="1:14">
      <c r="A76" s="32"/>
      <c r="B76" s="33"/>
      <c r="C76" s="33"/>
      <c r="D76" s="33">
        <v>2047</v>
      </c>
      <c r="E76" s="57" t="s">
        <v>74</v>
      </c>
      <c r="F76" s="35">
        <f t="shared" ref="F76:F79" si="43">SUM(G76:N76)</f>
        <v>2000</v>
      </c>
      <c r="G76" s="35">
        <v>2000</v>
      </c>
      <c r="H76" s="35"/>
      <c r="I76" s="35"/>
      <c r="J76" s="35"/>
      <c r="K76" s="35"/>
      <c r="L76" s="35"/>
      <c r="M76" s="35"/>
      <c r="N76" s="35"/>
    </row>
    <row r="77" spans="1:14">
      <c r="A77" s="32"/>
      <c r="B77" s="33"/>
      <c r="C77" s="33"/>
      <c r="D77" s="33">
        <v>2048</v>
      </c>
      <c r="E77" s="57"/>
      <c r="F77" s="35">
        <f t="shared" si="43"/>
        <v>0</v>
      </c>
      <c r="G77" s="35"/>
      <c r="H77" s="35"/>
      <c r="I77" s="35"/>
      <c r="J77" s="35"/>
      <c r="K77" s="35"/>
      <c r="L77" s="35"/>
      <c r="M77" s="35"/>
      <c r="N77" s="35"/>
    </row>
    <row r="78" spans="1:14">
      <c r="A78" s="32"/>
      <c r="B78" s="33"/>
      <c r="C78" s="33"/>
      <c r="D78" s="33">
        <v>2049</v>
      </c>
      <c r="E78" s="57"/>
      <c r="F78" s="35">
        <f t="shared" si="43"/>
        <v>0</v>
      </c>
      <c r="G78" s="35"/>
      <c r="H78" s="35"/>
      <c r="I78" s="35"/>
      <c r="J78" s="35"/>
      <c r="K78" s="35"/>
      <c r="L78" s="35"/>
      <c r="M78" s="35"/>
      <c r="N78" s="35"/>
    </row>
    <row r="79" spans="1:14">
      <c r="A79" s="32"/>
      <c r="B79" s="33"/>
      <c r="C79" s="33"/>
      <c r="D79" s="33">
        <v>2050</v>
      </c>
      <c r="E79" s="57" t="s">
        <v>75</v>
      </c>
      <c r="F79" s="35">
        <f t="shared" si="43"/>
        <v>0</v>
      </c>
      <c r="G79" s="35"/>
      <c r="H79" s="35"/>
      <c r="I79" s="35"/>
      <c r="J79" s="35"/>
      <c r="K79" s="35"/>
      <c r="L79" s="35"/>
      <c r="M79" s="35"/>
      <c r="N79" s="35"/>
    </row>
    <row r="80" spans="1:14">
      <c r="A80" s="32"/>
      <c r="B80" s="33"/>
      <c r="C80" s="33"/>
      <c r="D80" s="33"/>
      <c r="E80" s="57"/>
      <c r="F80" s="35">
        <f t="shared" si="40"/>
        <v>0</v>
      </c>
      <c r="G80" s="35"/>
      <c r="H80" s="35"/>
      <c r="I80" s="35"/>
      <c r="J80" s="35"/>
      <c r="K80" s="35"/>
      <c r="L80" s="35"/>
      <c r="M80" s="35"/>
      <c r="N80" s="35"/>
    </row>
    <row r="81" spans="1:14">
      <c r="A81" s="9"/>
      <c r="B81" s="10">
        <v>3</v>
      </c>
      <c r="C81" s="120" t="s">
        <v>76</v>
      </c>
      <c r="D81" s="122"/>
      <c r="E81" s="123"/>
      <c r="F81" s="11">
        <f t="shared" si="40"/>
        <v>0</v>
      </c>
      <c r="G81" s="11">
        <f>SUM(G82+G91+G100+G109)</f>
        <v>0</v>
      </c>
      <c r="H81" s="11">
        <f t="shared" ref="H81:N81" si="44">SUM(H82+H91+H100+H109)</f>
        <v>0</v>
      </c>
      <c r="I81" s="11">
        <f t="shared" si="44"/>
        <v>0</v>
      </c>
      <c r="J81" s="11">
        <f t="shared" si="44"/>
        <v>0</v>
      </c>
      <c r="K81" s="11">
        <f t="shared" si="44"/>
        <v>0</v>
      </c>
      <c r="L81" s="11">
        <f t="shared" si="44"/>
        <v>0</v>
      </c>
      <c r="M81" s="11">
        <f t="shared" si="44"/>
        <v>0</v>
      </c>
      <c r="N81" s="11">
        <f t="shared" si="44"/>
        <v>0</v>
      </c>
    </row>
    <row r="82" spans="1:14">
      <c r="A82" s="23"/>
      <c r="B82" s="24"/>
      <c r="C82" s="24">
        <v>301</v>
      </c>
      <c r="D82" s="118" t="s">
        <v>77</v>
      </c>
      <c r="E82" s="124"/>
      <c r="F82" s="25">
        <f t="shared" si="40"/>
        <v>0</v>
      </c>
      <c r="G82" s="25">
        <f>SUM(G83:G90)</f>
        <v>0</v>
      </c>
      <c r="H82" s="25">
        <f t="shared" ref="H82" si="45">SUM(H83:H90)</f>
        <v>0</v>
      </c>
      <c r="I82" s="25">
        <f t="shared" ref="I82" si="46">SUM(I83:I90)</f>
        <v>0</v>
      </c>
      <c r="J82" s="25">
        <f t="shared" ref="J82" si="47">SUM(J83:J90)</f>
        <v>0</v>
      </c>
      <c r="K82" s="25">
        <f t="shared" ref="K82" si="48">SUM(K83:K90)</f>
        <v>0</v>
      </c>
      <c r="L82" s="25">
        <f t="shared" ref="L82" si="49">SUM(L83:L90)</f>
        <v>0</v>
      </c>
      <c r="M82" s="25">
        <f t="shared" ref="M82" si="50">SUM(M83:M90)</f>
        <v>0</v>
      </c>
      <c r="N82" s="25">
        <f t="shared" ref="N82" si="51">SUM(N83:N90)</f>
        <v>0</v>
      </c>
    </row>
    <row r="83" spans="1:14">
      <c r="A83" s="26"/>
      <c r="B83" s="27"/>
      <c r="C83" s="27"/>
      <c r="D83" s="27">
        <v>3011</v>
      </c>
      <c r="E83" s="55" t="s">
        <v>78</v>
      </c>
      <c r="F83" s="29">
        <f t="shared" si="40"/>
        <v>0</v>
      </c>
      <c r="G83" s="29"/>
      <c r="H83" s="29"/>
      <c r="I83" s="29"/>
      <c r="J83" s="29"/>
      <c r="K83" s="29"/>
      <c r="L83" s="29"/>
      <c r="M83" s="29"/>
      <c r="N83" s="29"/>
    </row>
    <row r="84" spans="1:14">
      <c r="A84" s="26"/>
      <c r="B84" s="27"/>
      <c r="C84" s="27"/>
      <c r="D84" s="27">
        <v>3012</v>
      </c>
      <c r="E84" s="55" t="s">
        <v>79</v>
      </c>
      <c r="F84" s="29">
        <f t="shared" ref="F84:F92" si="52">SUM(G84:N84)</f>
        <v>0</v>
      </c>
      <c r="G84" s="29"/>
      <c r="H84" s="29"/>
      <c r="I84" s="29"/>
      <c r="J84" s="29"/>
      <c r="K84" s="29"/>
      <c r="L84" s="29"/>
      <c r="M84" s="29"/>
      <c r="N84" s="29"/>
    </row>
    <row r="85" spans="1:14">
      <c r="A85" s="26"/>
      <c r="B85" s="27"/>
      <c r="C85" s="27"/>
      <c r="D85" s="27">
        <v>3013</v>
      </c>
      <c r="E85" s="55" t="s">
        <v>80</v>
      </c>
      <c r="F85" s="29">
        <f t="shared" si="52"/>
        <v>0</v>
      </c>
      <c r="G85" s="29"/>
      <c r="H85" s="29"/>
      <c r="I85" s="29"/>
      <c r="J85" s="29"/>
      <c r="K85" s="29"/>
      <c r="L85" s="29"/>
      <c r="M85" s="29"/>
      <c r="N85" s="29"/>
    </row>
    <row r="86" spans="1:14">
      <c r="A86" s="26"/>
      <c r="B86" s="27"/>
      <c r="C86" s="27"/>
      <c r="D86" s="27">
        <v>3014</v>
      </c>
      <c r="E86" s="55" t="s">
        <v>81</v>
      </c>
      <c r="F86" s="29">
        <f t="shared" si="52"/>
        <v>0</v>
      </c>
      <c r="G86" s="29"/>
      <c r="H86" s="29"/>
      <c r="I86" s="29"/>
      <c r="J86" s="29"/>
      <c r="K86" s="29"/>
      <c r="L86" s="29"/>
      <c r="M86" s="29"/>
      <c r="N86" s="29"/>
    </row>
    <row r="87" spans="1:14">
      <c r="A87" s="26"/>
      <c r="B87" s="27"/>
      <c r="C87" s="27"/>
      <c r="D87" s="27">
        <v>3015</v>
      </c>
      <c r="E87" s="48" t="s">
        <v>50</v>
      </c>
      <c r="F87" s="29">
        <f t="shared" si="52"/>
        <v>0</v>
      </c>
      <c r="G87" s="29"/>
      <c r="H87" s="29"/>
      <c r="I87" s="29"/>
      <c r="J87" s="29"/>
      <c r="K87" s="29"/>
      <c r="L87" s="29"/>
      <c r="M87" s="29"/>
      <c r="N87" s="29"/>
    </row>
    <row r="88" spans="1:14">
      <c r="A88" s="26"/>
      <c r="B88" s="27"/>
      <c r="C88" s="27"/>
      <c r="D88" s="27">
        <v>3016</v>
      </c>
      <c r="E88" s="48" t="s">
        <v>82</v>
      </c>
      <c r="F88" s="29">
        <f t="shared" si="52"/>
        <v>0</v>
      </c>
      <c r="G88" s="29"/>
      <c r="H88" s="29"/>
      <c r="I88" s="29"/>
      <c r="J88" s="29"/>
      <c r="K88" s="29"/>
      <c r="L88" s="29"/>
      <c r="M88" s="29"/>
      <c r="N88" s="29"/>
    </row>
    <row r="89" spans="1:14">
      <c r="A89" s="26"/>
      <c r="B89" s="27"/>
      <c r="C89" s="27"/>
      <c r="D89" s="27">
        <v>3017</v>
      </c>
      <c r="E89" s="48" t="s">
        <v>83</v>
      </c>
      <c r="F89" s="29">
        <f t="shared" si="52"/>
        <v>0</v>
      </c>
      <c r="G89" s="29"/>
      <c r="H89" s="29"/>
      <c r="I89" s="29"/>
      <c r="J89" s="29"/>
      <c r="K89" s="29"/>
      <c r="L89" s="29"/>
      <c r="M89" s="29"/>
      <c r="N89" s="29"/>
    </row>
    <row r="90" spans="1:14">
      <c r="A90" s="26"/>
      <c r="B90" s="27"/>
      <c r="C90" s="27"/>
      <c r="D90" s="27"/>
      <c r="E90" s="48"/>
      <c r="F90" s="29">
        <f t="shared" si="52"/>
        <v>0</v>
      </c>
      <c r="G90" s="29"/>
      <c r="H90" s="29"/>
      <c r="I90" s="29"/>
      <c r="J90" s="29"/>
      <c r="K90" s="29"/>
      <c r="L90" s="29"/>
      <c r="M90" s="29"/>
      <c r="N90" s="29"/>
    </row>
    <row r="91" spans="1:14">
      <c r="A91" s="23"/>
      <c r="B91" s="24"/>
      <c r="C91" s="24">
        <v>302</v>
      </c>
      <c r="D91" s="118" t="s">
        <v>84</v>
      </c>
      <c r="E91" s="119"/>
      <c r="F91" s="25">
        <f t="shared" si="52"/>
        <v>0</v>
      </c>
      <c r="G91" s="25">
        <f>SUM(G92:G99)</f>
        <v>0</v>
      </c>
      <c r="H91" s="25">
        <f t="shared" ref="H91" si="53">SUM(H92:H99)</f>
        <v>0</v>
      </c>
      <c r="I91" s="25">
        <f t="shared" ref="I91" si="54">SUM(I92:I99)</f>
        <v>0</v>
      </c>
      <c r="J91" s="25">
        <f t="shared" ref="J91" si="55">SUM(J92:J99)</f>
        <v>0</v>
      </c>
      <c r="K91" s="25">
        <f t="shared" ref="K91" si="56">SUM(K92:K99)</f>
        <v>0</v>
      </c>
      <c r="L91" s="25">
        <f t="shared" ref="L91" si="57">SUM(L92:L99)</f>
        <v>0</v>
      </c>
      <c r="M91" s="25">
        <f t="shared" ref="M91" si="58">SUM(M92:M99)</f>
        <v>0</v>
      </c>
      <c r="N91" s="25">
        <f t="shared" ref="N91" si="59">SUM(N92:N99)</f>
        <v>0</v>
      </c>
    </row>
    <row r="92" spans="1:14">
      <c r="A92" s="26"/>
      <c r="B92" s="27"/>
      <c r="C92" s="27"/>
      <c r="D92" s="27">
        <v>3021</v>
      </c>
      <c r="E92" s="55" t="s">
        <v>78</v>
      </c>
      <c r="F92" s="29">
        <f t="shared" si="52"/>
        <v>0</v>
      </c>
      <c r="G92" s="29"/>
      <c r="H92" s="29"/>
      <c r="I92" s="29"/>
      <c r="J92" s="29"/>
      <c r="K92" s="29"/>
      <c r="L92" s="29"/>
      <c r="M92" s="29"/>
      <c r="N92" s="29"/>
    </row>
    <row r="93" spans="1:14">
      <c r="A93" s="26"/>
      <c r="B93" s="27"/>
      <c r="C93" s="27"/>
      <c r="D93" s="27">
        <v>3022</v>
      </c>
      <c r="E93" s="55" t="s">
        <v>79</v>
      </c>
      <c r="F93" s="29">
        <f t="shared" ref="F93:F101" si="60">SUM(G93:N93)</f>
        <v>0</v>
      </c>
      <c r="G93" s="29"/>
      <c r="H93" s="29"/>
      <c r="I93" s="29"/>
      <c r="J93" s="29"/>
      <c r="K93" s="29"/>
      <c r="L93" s="29"/>
      <c r="M93" s="29"/>
      <c r="N93" s="29"/>
    </row>
    <row r="94" spans="1:14">
      <c r="A94" s="26"/>
      <c r="B94" s="27"/>
      <c r="C94" s="27"/>
      <c r="D94" s="27">
        <v>3023</v>
      </c>
      <c r="E94" s="55" t="s">
        <v>80</v>
      </c>
      <c r="F94" s="29">
        <f t="shared" si="60"/>
        <v>0</v>
      </c>
      <c r="G94" s="29"/>
      <c r="H94" s="29"/>
      <c r="I94" s="29"/>
      <c r="J94" s="29"/>
      <c r="K94" s="29"/>
      <c r="L94" s="29"/>
      <c r="M94" s="29"/>
      <c r="N94" s="29"/>
    </row>
    <row r="95" spans="1:14">
      <c r="A95" s="26"/>
      <c r="B95" s="27"/>
      <c r="C95" s="27"/>
      <c r="D95" s="27">
        <v>3024</v>
      </c>
      <c r="E95" s="55" t="s">
        <v>81</v>
      </c>
      <c r="F95" s="29">
        <f t="shared" si="60"/>
        <v>0</v>
      </c>
      <c r="G95" s="29"/>
      <c r="H95" s="29"/>
      <c r="I95" s="29"/>
      <c r="J95" s="29"/>
      <c r="K95" s="29"/>
      <c r="L95" s="29"/>
      <c r="M95" s="29"/>
      <c r="N95" s="29"/>
    </row>
    <row r="96" spans="1:14">
      <c r="A96" s="26"/>
      <c r="B96" s="27"/>
      <c r="C96" s="27"/>
      <c r="D96" s="27">
        <v>3025</v>
      </c>
      <c r="E96" s="48" t="s">
        <v>50</v>
      </c>
      <c r="F96" s="29">
        <f t="shared" si="60"/>
        <v>0</v>
      </c>
      <c r="G96" s="29"/>
      <c r="H96" s="29"/>
      <c r="I96" s="29"/>
      <c r="J96" s="29"/>
      <c r="K96" s="29"/>
      <c r="L96" s="29"/>
      <c r="M96" s="29"/>
      <c r="N96" s="29"/>
    </row>
    <row r="97" spans="1:14">
      <c r="A97" s="26"/>
      <c r="B97" s="27"/>
      <c r="C97" s="27"/>
      <c r="D97" s="27">
        <v>3026</v>
      </c>
      <c r="E97" s="48" t="s">
        <v>82</v>
      </c>
      <c r="F97" s="29">
        <f t="shared" si="60"/>
        <v>0</v>
      </c>
      <c r="G97" s="29"/>
      <c r="H97" s="29"/>
      <c r="I97" s="29"/>
      <c r="J97" s="29"/>
      <c r="K97" s="29"/>
      <c r="L97" s="29"/>
      <c r="M97" s="29"/>
      <c r="N97" s="29"/>
    </row>
    <row r="98" spans="1:14">
      <c r="A98" s="26"/>
      <c r="B98" s="27"/>
      <c r="C98" s="27"/>
      <c r="D98" s="27">
        <v>3027</v>
      </c>
      <c r="E98" s="48" t="s">
        <v>83</v>
      </c>
      <c r="F98" s="29">
        <f t="shared" si="60"/>
        <v>0</v>
      </c>
      <c r="G98" s="29"/>
      <c r="H98" s="29"/>
      <c r="I98" s="29"/>
      <c r="J98" s="29"/>
      <c r="K98" s="29"/>
      <c r="L98" s="29"/>
      <c r="M98" s="29"/>
      <c r="N98" s="29"/>
    </row>
    <row r="99" spans="1:14">
      <c r="A99" s="26"/>
      <c r="B99" s="27"/>
      <c r="C99" s="27"/>
      <c r="D99" s="27"/>
      <c r="E99" s="48"/>
      <c r="F99" s="29">
        <f t="shared" si="60"/>
        <v>0</v>
      </c>
      <c r="G99" s="29"/>
      <c r="H99" s="29"/>
      <c r="I99" s="29"/>
      <c r="J99" s="29"/>
      <c r="K99" s="29"/>
      <c r="L99" s="29"/>
      <c r="M99" s="29"/>
      <c r="N99" s="29"/>
    </row>
    <row r="100" spans="1:14">
      <c r="A100" s="23"/>
      <c r="B100" s="24"/>
      <c r="C100" s="24">
        <v>303</v>
      </c>
      <c r="D100" s="118" t="s">
        <v>85</v>
      </c>
      <c r="E100" s="119"/>
      <c r="F100" s="25">
        <f t="shared" si="60"/>
        <v>0</v>
      </c>
      <c r="G100" s="25">
        <f>SUM(G101:G108)</f>
        <v>0</v>
      </c>
      <c r="H100" s="25">
        <f t="shared" ref="H100:N100" si="61">SUM(H101:H108)</f>
        <v>0</v>
      </c>
      <c r="I100" s="25">
        <f t="shared" si="61"/>
        <v>0</v>
      </c>
      <c r="J100" s="25">
        <f t="shared" si="61"/>
        <v>0</v>
      </c>
      <c r="K100" s="25">
        <f t="shared" si="61"/>
        <v>0</v>
      </c>
      <c r="L100" s="25">
        <f t="shared" si="61"/>
        <v>0</v>
      </c>
      <c r="M100" s="25">
        <f t="shared" si="61"/>
        <v>0</v>
      </c>
      <c r="N100" s="25">
        <f t="shared" si="61"/>
        <v>0</v>
      </c>
    </row>
    <row r="101" spans="1:14">
      <c r="A101" s="26"/>
      <c r="B101" s="27"/>
      <c r="C101" s="27"/>
      <c r="D101" s="27">
        <v>3031</v>
      </c>
      <c r="E101" s="55" t="s">
        <v>78</v>
      </c>
      <c r="F101" s="29">
        <f t="shared" si="60"/>
        <v>0</v>
      </c>
      <c r="G101" s="29"/>
      <c r="H101" s="29"/>
      <c r="I101" s="29"/>
      <c r="J101" s="29"/>
      <c r="K101" s="29"/>
      <c r="L101" s="29"/>
      <c r="M101" s="29"/>
      <c r="N101" s="29"/>
    </row>
    <row r="102" spans="1:14">
      <c r="A102" s="26"/>
      <c r="B102" s="27"/>
      <c r="C102" s="27"/>
      <c r="D102" s="27">
        <v>3032</v>
      </c>
      <c r="E102" s="55" t="s">
        <v>79</v>
      </c>
      <c r="F102" s="29">
        <f t="shared" ref="F102:F110" si="62">SUM(G102:N102)</f>
        <v>0</v>
      </c>
      <c r="G102" s="29"/>
      <c r="H102" s="29"/>
      <c r="I102" s="29"/>
      <c r="J102" s="29"/>
      <c r="K102" s="29"/>
      <c r="L102" s="29"/>
      <c r="M102" s="29"/>
      <c r="N102" s="29"/>
    </row>
    <row r="103" spans="1:14">
      <c r="A103" s="26"/>
      <c r="B103" s="27"/>
      <c r="C103" s="27"/>
      <c r="D103" s="27">
        <v>3033</v>
      </c>
      <c r="E103" s="55" t="s">
        <v>80</v>
      </c>
      <c r="F103" s="29">
        <f t="shared" si="62"/>
        <v>0</v>
      </c>
      <c r="G103" s="29"/>
      <c r="H103" s="29"/>
      <c r="I103" s="29"/>
      <c r="J103" s="29"/>
      <c r="K103" s="29"/>
      <c r="L103" s="29"/>
      <c r="M103" s="29"/>
      <c r="N103" s="29"/>
    </row>
    <row r="104" spans="1:14">
      <c r="A104" s="26"/>
      <c r="B104" s="27"/>
      <c r="C104" s="27"/>
      <c r="D104" s="27">
        <v>3034</v>
      </c>
      <c r="E104" s="55" t="s">
        <v>81</v>
      </c>
      <c r="F104" s="29">
        <f t="shared" si="62"/>
        <v>0</v>
      </c>
      <c r="G104" s="29"/>
      <c r="H104" s="29"/>
      <c r="I104" s="29"/>
      <c r="J104" s="29"/>
      <c r="K104" s="29"/>
      <c r="L104" s="29"/>
      <c r="M104" s="29"/>
      <c r="N104" s="29"/>
    </row>
    <row r="105" spans="1:14">
      <c r="A105" s="26"/>
      <c r="B105" s="27"/>
      <c r="C105" s="27"/>
      <c r="D105" s="27">
        <v>3035</v>
      </c>
      <c r="E105" s="48" t="s">
        <v>50</v>
      </c>
      <c r="F105" s="29">
        <f t="shared" si="62"/>
        <v>0</v>
      </c>
      <c r="G105" s="29"/>
      <c r="H105" s="29"/>
      <c r="I105" s="29"/>
      <c r="J105" s="29"/>
      <c r="K105" s="29"/>
      <c r="L105" s="29"/>
      <c r="M105" s="29"/>
      <c r="N105" s="29"/>
    </row>
    <row r="106" spans="1:14">
      <c r="A106" s="26"/>
      <c r="B106" s="27"/>
      <c r="C106" s="27"/>
      <c r="D106" s="27">
        <v>3036</v>
      </c>
      <c r="E106" s="48" t="s">
        <v>82</v>
      </c>
      <c r="F106" s="29">
        <f t="shared" si="62"/>
        <v>0</v>
      </c>
      <c r="G106" s="29"/>
      <c r="H106" s="29"/>
      <c r="I106" s="29"/>
      <c r="J106" s="29"/>
      <c r="K106" s="29"/>
      <c r="L106" s="29"/>
      <c r="M106" s="29"/>
      <c r="N106" s="29"/>
    </row>
    <row r="107" spans="1:14">
      <c r="A107" s="26"/>
      <c r="B107" s="27"/>
      <c r="C107" s="27"/>
      <c r="D107" s="27">
        <v>3037</v>
      </c>
      <c r="E107" s="48" t="s">
        <v>83</v>
      </c>
      <c r="F107" s="29">
        <f t="shared" si="62"/>
        <v>0</v>
      </c>
      <c r="G107" s="29"/>
      <c r="H107" s="29"/>
      <c r="I107" s="29"/>
      <c r="J107" s="29"/>
      <c r="K107" s="29"/>
      <c r="L107" s="29"/>
      <c r="M107" s="29"/>
      <c r="N107" s="29"/>
    </row>
    <row r="108" spans="1:14">
      <c r="A108" s="26"/>
      <c r="B108" s="27"/>
      <c r="C108" s="27"/>
      <c r="D108" s="27"/>
      <c r="E108" s="48"/>
      <c r="F108" s="29">
        <f t="shared" si="62"/>
        <v>0</v>
      </c>
      <c r="G108" s="29"/>
      <c r="H108" s="29"/>
      <c r="I108" s="29"/>
      <c r="J108" s="29"/>
      <c r="K108" s="29"/>
      <c r="L108" s="29"/>
      <c r="M108" s="29"/>
      <c r="N108" s="29"/>
    </row>
    <row r="109" spans="1:14">
      <c r="A109" s="23"/>
      <c r="B109" s="24"/>
      <c r="C109" s="24">
        <v>304</v>
      </c>
      <c r="D109" s="118" t="s">
        <v>86</v>
      </c>
      <c r="E109" s="119"/>
      <c r="F109" s="25">
        <f t="shared" si="62"/>
        <v>0</v>
      </c>
      <c r="G109" s="25">
        <f>SUM(G110:G117)</f>
        <v>0</v>
      </c>
      <c r="H109" s="25">
        <f t="shared" ref="H109:N109" si="63">SUM(H110:H117)</f>
        <v>0</v>
      </c>
      <c r="I109" s="25">
        <f t="shared" si="63"/>
        <v>0</v>
      </c>
      <c r="J109" s="25">
        <f t="shared" si="63"/>
        <v>0</v>
      </c>
      <c r="K109" s="25">
        <f t="shared" si="63"/>
        <v>0</v>
      </c>
      <c r="L109" s="25">
        <f t="shared" si="63"/>
        <v>0</v>
      </c>
      <c r="M109" s="25">
        <f t="shared" si="63"/>
        <v>0</v>
      </c>
      <c r="N109" s="25">
        <f t="shared" si="63"/>
        <v>0</v>
      </c>
    </row>
    <row r="110" spans="1:14">
      <c r="A110" s="26"/>
      <c r="B110" s="27"/>
      <c r="C110" s="27"/>
      <c r="D110" s="27">
        <v>3041</v>
      </c>
      <c r="E110" s="55" t="s">
        <v>78</v>
      </c>
      <c r="F110" s="29">
        <f t="shared" si="62"/>
        <v>0</v>
      </c>
      <c r="G110" s="29"/>
      <c r="H110" s="29"/>
      <c r="I110" s="29"/>
      <c r="J110" s="29"/>
      <c r="K110" s="29"/>
      <c r="L110" s="29"/>
      <c r="M110" s="29"/>
      <c r="N110" s="29"/>
    </row>
    <row r="111" spans="1:14">
      <c r="A111" s="26"/>
      <c r="B111" s="27"/>
      <c r="C111" s="27"/>
      <c r="D111" s="27">
        <v>3042</v>
      </c>
      <c r="E111" s="55" t="s">
        <v>79</v>
      </c>
      <c r="F111" s="29">
        <f t="shared" ref="F111:F120" si="64">SUM(G111:N111)</f>
        <v>0</v>
      </c>
      <c r="G111" s="29"/>
      <c r="H111" s="29"/>
      <c r="I111" s="29"/>
      <c r="J111" s="29"/>
      <c r="K111" s="29"/>
      <c r="L111" s="29"/>
      <c r="M111" s="29"/>
      <c r="N111" s="29"/>
    </row>
    <row r="112" spans="1:14">
      <c r="A112" s="26"/>
      <c r="B112" s="27"/>
      <c r="C112" s="27"/>
      <c r="D112" s="27">
        <v>3043</v>
      </c>
      <c r="E112" s="55" t="s">
        <v>80</v>
      </c>
      <c r="F112" s="29">
        <f t="shared" si="64"/>
        <v>0</v>
      </c>
      <c r="G112" s="29"/>
      <c r="H112" s="29"/>
      <c r="I112" s="29"/>
      <c r="J112" s="29"/>
      <c r="K112" s="29"/>
      <c r="L112" s="29"/>
      <c r="M112" s="29"/>
      <c r="N112" s="29"/>
    </row>
    <row r="113" spans="1:14">
      <c r="A113" s="26"/>
      <c r="B113" s="27"/>
      <c r="C113" s="27"/>
      <c r="D113" s="27">
        <v>3044</v>
      </c>
      <c r="E113" s="55" t="s">
        <v>81</v>
      </c>
      <c r="F113" s="29">
        <f t="shared" si="64"/>
        <v>0</v>
      </c>
      <c r="G113" s="29"/>
      <c r="H113" s="29"/>
      <c r="I113" s="29"/>
      <c r="J113" s="29"/>
      <c r="K113" s="29"/>
      <c r="L113" s="29"/>
      <c r="M113" s="29"/>
      <c r="N113" s="29"/>
    </row>
    <row r="114" spans="1:14">
      <c r="A114" s="26"/>
      <c r="B114" s="27"/>
      <c r="C114" s="27"/>
      <c r="D114" s="27">
        <v>3045</v>
      </c>
      <c r="E114" s="48" t="s">
        <v>50</v>
      </c>
      <c r="F114" s="29">
        <f t="shared" si="64"/>
        <v>0</v>
      </c>
      <c r="G114" s="29"/>
      <c r="H114" s="29"/>
      <c r="I114" s="29"/>
      <c r="J114" s="29"/>
      <c r="K114" s="29"/>
      <c r="L114" s="29"/>
      <c r="M114" s="29"/>
      <c r="N114" s="29"/>
    </row>
    <row r="115" spans="1:14">
      <c r="A115" s="26"/>
      <c r="B115" s="27"/>
      <c r="C115" s="27"/>
      <c r="D115" s="27">
        <v>3046</v>
      </c>
      <c r="E115" s="48" t="s">
        <v>82</v>
      </c>
      <c r="F115" s="29">
        <f t="shared" si="64"/>
        <v>0</v>
      </c>
      <c r="G115" s="29"/>
      <c r="H115" s="29"/>
      <c r="I115" s="29"/>
      <c r="J115" s="29"/>
      <c r="K115" s="29"/>
      <c r="L115" s="29"/>
      <c r="M115" s="29"/>
      <c r="N115" s="29"/>
    </row>
    <row r="116" spans="1:14">
      <c r="A116" s="26"/>
      <c r="B116" s="27"/>
      <c r="C116" s="27"/>
      <c r="D116" s="27">
        <v>3047</v>
      </c>
      <c r="E116" s="48" t="s">
        <v>83</v>
      </c>
      <c r="F116" s="29">
        <f t="shared" si="64"/>
        <v>0</v>
      </c>
      <c r="G116" s="29"/>
      <c r="H116" s="29"/>
      <c r="I116" s="29"/>
      <c r="J116" s="29"/>
      <c r="K116" s="29"/>
      <c r="L116" s="29"/>
      <c r="M116" s="29"/>
      <c r="N116" s="29"/>
    </row>
    <row r="117" spans="1:14">
      <c r="A117" s="32"/>
      <c r="B117" s="33"/>
      <c r="C117" s="33"/>
      <c r="D117" s="33"/>
      <c r="E117" s="55"/>
      <c r="F117" s="29">
        <f t="shared" si="64"/>
        <v>0</v>
      </c>
      <c r="G117" s="35"/>
      <c r="H117" s="35"/>
      <c r="I117" s="35"/>
      <c r="J117" s="35"/>
      <c r="K117" s="35"/>
      <c r="L117" s="35"/>
      <c r="M117" s="35"/>
      <c r="N117" s="35"/>
    </row>
    <row r="118" spans="1:14">
      <c r="A118" s="9"/>
      <c r="B118" s="10">
        <v>4</v>
      </c>
      <c r="C118" s="120" t="s">
        <v>87</v>
      </c>
      <c r="D118" s="121"/>
      <c r="E118" s="119"/>
      <c r="F118" s="11">
        <f t="shared" si="64"/>
        <v>0</v>
      </c>
      <c r="G118" s="11">
        <f>SUM(G119+G123+G128)</f>
        <v>0</v>
      </c>
      <c r="H118" s="11">
        <f t="shared" ref="H118:N118" si="65">SUM(H119+H123+H128)</f>
        <v>0</v>
      </c>
      <c r="I118" s="11">
        <f t="shared" si="65"/>
        <v>0</v>
      </c>
      <c r="J118" s="11">
        <f t="shared" si="65"/>
        <v>0</v>
      </c>
      <c r="K118" s="11">
        <f t="shared" si="65"/>
        <v>0</v>
      </c>
      <c r="L118" s="11">
        <f t="shared" si="65"/>
        <v>0</v>
      </c>
      <c r="M118" s="11">
        <f t="shared" si="65"/>
        <v>0</v>
      </c>
      <c r="N118" s="11">
        <f t="shared" si="65"/>
        <v>0</v>
      </c>
    </row>
    <row r="119" spans="1:14">
      <c r="A119" s="23"/>
      <c r="B119" s="24"/>
      <c r="C119" s="24">
        <v>401</v>
      </c>
      <c r="D119" s="118" t="s">
        <v>88</v>
      </c>
      <c r="E119" s="119"/>
      <c r="F119" s="25">
        <f t="shared" si="64"/>
        <v>0</v>
      </c>
      <c r="G119" s="25">
        <f>SUM(G120:G122)</f>
        <v>0</v>
      </c>
      <c r="H119" s="25">
        <f t="shared" ref="H119:N119" si="66">SUM(H120:H122)</f>
        <v>0</v>
      </c>
      <c r="I119" s="25">
        <f t="shared" si="66"/>
        <v>0</v>
      </c>
      <c r="J119" s="25">
        <f t="shared" si="66"/>
        <v>0</v>
      </c>
      <c r="K119" s="25">
        <f t="shared" si="66"/>
        <v>0</v>
      </c>
      <c r="L119" s="25">
        <f t="shared" si="66"/>
        <v>0</v>
      </c>
      <c r="M119" s="25">
        <f t="shared" si="66"/>
        <v>0</v>
      </c>
      <c r="N119" s="25">
        <f t="shared" si="66"/>
        <v>0</v>
      </c>
    </row>
    <row r="120" spans="1:14">
      <c r="A120" s="26"/>
      <c r="B120" s="27"/>
      <c r="C120" s="27"/>
      <c r="D120" s="27">
        <v>4011</v>
      </c>
      <c r="E120" s="48" t="s">
        <v>89</v>
      </c>
      <c r="F120" s="29">
        <f t="shared" si="64"/>
        <v>0</v>
      </c>
      <c r="G120" s="29"/>
      <c r="H120" s="29"/>
      <c r="I120" s="29"/>
      <c r="J120" s="29"/>
      <c r="K120" s="29"/>
      <c r="L120" s="29"/>
      <c r="M120" s="29"/>
      <c r="N120" s="29"/>
    </row>
    <row r="121" spans="1:14">
      <c r="A121" s="26"/>
      <c r="B121" s="27"/>
      <c r="C121" s="27"/>
      <c r="D121" s="27">
        <v>4012</v>
      </c>
      <c r="E121" s="48" t="s">
        <v>90</v>
      </c>
      <c r="F121" s="29">
        <f t="shared" ref="F121:F124" si="67">SUM(G121:N121)</f>
        <v>0</v>
      </c>
      <c r="G121" s="29"/>
      <c r="H121" s="29"/>
      <c r="I121" s="29"/>
      <c r="J121" s="29"/>
      <c r="K121" s="29"/>
      <c r="L121" s="29"/>
      <c r="M121" s="29"/>
      <c r="N121" s="29"/>
    </row>
    <row r="122" spans="1:14">
      <c r="A122" s="26"/>
      <c r="B122" s="27"/>
      <c r="C122" s="27"/>
      <c r="D122" s="27"/>
      <c r="E122" s="48"/>
      <c r="F122" s="29">
        <f t="shared" si="67"/>
        <v>0</v>
      </c>
      <c r="G122" s="29"/>
      <c r="H122" s="29"/>
      <c r="I122" s="29"/>
      <c r="J122" s="29"/>
      <c r="K122" s="29"/>
      <c r="L122" s="29"/>
      <c r="M122" s="29"/>
      <c r="N122" s="29"/>
    </row>
    <row r="123" spans="1:14">
      <c r="A123" s="23"/>
      <c r="B123" s="24"/>
      <c r="C123" s="24">
        <v>402</v>
      </c>
      <c r="D123" s="118" t="s">
        <v>91</v>
      </c>
      <c r="E123" s="119"/>
      <c r="F123" s="25">
        <f t="shared" si="67"/>
        <v>0</v>
      </c>
      <c r="G123" s="25">
        <f>SUM(G124:G127)</f>
        <v>0</v>
      </c>
      <c r="H123" s="25">
        <f t="shared" ref="H123:N123" si="68">SUM(H124:H127)</f>
        <v>0</v>
      </c>
      <c r="I123" s="25">
        <f t="shared" si="68"/>
        <v>0</v>
      </c>
      <c r="J123" s="25">
        <f t="shared" si="68"/>
        <v>0</v>
      </c>
      <c r="K123" s="25">
        <f t="shared" si="68"/>
        <v>0</v>
      </c>
      <c r="L123" s="25">
        <f t="shared" si="68"/>
        <v>0</v>
      </c>
      <c r="M123" s="25">
        <f t="shared" si="68"/>
        <v>0</v>
      </c>
      <c r="N123" s="25">
        <f t="shared" si="68"/>
        <v>0</v>
      </c>
    </row>
    <row r="124" spans="1:14">
      <c r="A124" s="26"/>
      <c r="B124" s="27"/>
      <c r="C124" s="27"/>
      <c r="D124" s="27">
        <v>4021</v>
      </c>
      <c r="E124" s="48" t="s">
        <v>89</v>
      </c>
      <c r="F124" s="29">
        <f t="shared" si="67"/>
        <v>0</v>
      </c>
      <c r="G124" s="29"/>
      <c r="H124" s="29"/>
      <c r="I124" s="29"/>
      <c r="J124" s="29"/>
      <c r="K124" s="29"/>
      <c r="L124" s="29"/>
      <c r="M124" s="29"/>
      <c r="N124" s="29"/>
    </row>
    <row r="125" spans="1:14">
      <c r="A125" s="26"/>
      <c r="B125" s="27"/>
      <c r="C125" s="27"/>
      <c r="D125" s="27">
        <v>4022</v>
      </c>
      <c r="E125" s="48" t="s">
        <v>90</v>
      </c>
      <c r="F125" s="29">
        <f t="shared" ref="F125:F129" si="69">SUM(G125:N125)</f>
        <v>0</v>
      </c>
      <c r="G125" s="29"/>
      <c r="H125" s="29"/>
      <c r="I125" s="29"/>
      <c r="J125" s="29"/>
      <c r="K125" s="29"/>
      <c r="L125" s="29"/>
      <c r="M125" s="29"/>
      <c r="N125" s="29"/>
    </row>
    <row r="126" spans="1:14">
      <c r="A126" s="26"/>
      <c r="B126" s="27"/>
      <c r="C126" s="27"/>
      <c r="D126" s="27">
        <v>4023</v>
      </c>
      <c r="E126" s="48" t="s">
        <v>92</v>
      </c>
      <c r="F126" s="29"/>
      <c r="G126" s="29"/>
      <c r="H126" s="29"/>
      <c r="I126" s="29"/>
      <c r="J126" s="29"/>
      <c r="K126" s="29"/>
      <c r="L126" s="29"/>
      <c r="M126" s="29"/>
      <c r="N126" s="29"/>
    </row>
    <row r="127" spans="1:14">
      <c r="A127" s="26"/>
      <c r="B127" s="27"/>
      <c r="C127" s="27"/>
      <c r="D127" s="27"/>
      <c r="E127" s="48"/>
      <c r="F127" s="29">
        <f t="shared" si="69"/>
        <v>0</v>
      </c>
      <c r="G127" s="29"/>
      <c r="H127" s="29"/>
      <c r="I127" s="29"/>
      <c r="J127" s="29"/>
      <c r="K127" s="29"/>
      <c r="L127" s="29"/>
      <c r="M127" s="29"/>
      <c r="N127" s="29"/>
    </row>
    <row r="128" spans="1:14">
      <c r="A128" s="23"/>
      <c r="B128" s="24"/>
      <c r="C128" s="24">
        <v>403</v>
      </c>
      <c r="D128" s="118" t="s">
        <v>93</v>
      </c>
      <c r="E128" s="119"/>
      <c r="F128" s="25">
        <f t="shared" si="69"/>
        <v>0</v>
      </c>
      <c r="G128" s="25">
        <f>SUM(G129:G133)</f>
        <v>0</v>
      </c>
      <c r="H128" s="25">
        <f t="shared" ref="H128:N128" si="70">SUM(H129:H133)</f>
        <v>0</v>
      </c>
      <c r="I128" s="25">
        <f t="shared" si="70"/>
        <v>0</v>
      </c>
      <c r="J128" s="25">
        <f t="shared" si="70"/>
        <v>0</v>
      </c>
      <c r="K128" s="25">
        <f t="shared" si="70"/>
        <v>0</v>
      </c>
      <c r="L128" s="25">
        <f t="shared" si="70"/>
        <v>0</v>
      </c>
      <c r="M128" s="25">
        <f t="shared" si="70"/>
        <v>0</v>
      </c>
      <c r="N128" s="25">
        <f t="shared" si="70"/>
        <v>0</v>
      </c>
    </row>
    <row r="129" spans="1:14">
      <c r="A129" s="26"/>
      <c r="B129" s="27"/>
      <c r="C129" s="27"/>
      <c r="D129" s="27">
        <v>4031</v>
      </c>
      <c r="E129" s="48" t="s">
        <v>89</v>
      </c>
      <c r="F129" s="29">
        <f t="shared" si="69"/>
        <v>0</v>
      </c>
      <c r="G129" s="29"/>
      <c r="H129" s="29"/>
      <c r="I129" s="29"/>
      <c r="J129" s="29"/>
      <c r="K129" s="29"/>
      <c r="L129" s="29"/>
      <c r="M129" s="29"/>
      <c r="N129" s="29"/>
    </row>
    <row r="130" spans="1:14">
      <c r="A130" s="26"/>
      <c r="B130" s="27"/>
      <c r="C130" s="27"/>
      <c r="D130" s="27">
        <v>4032</v>
      </c>
      <c r="E130" s="48" t="s">
        <v>90</v>
      </c>
      <c r="F130" s="29">
        <f t="shared" ref="F130:F136" si="71">SUM(G130:N130)</f>
        <v>0</v>
      </c>
      <c r="G130" s="29"/>
      <c r="H130" s="29"/>
      <c r="I130" s="29"/>
      <c r="J130" s="29"/>
      <c r="K130" s="29"/>
      <c r="L130" s="29"/>
      <c r="M130" s="29"/>
      <c r="N130" s="29"/>
    </row>
    <row r="131" spans="1:14">
      <c r="A131" s="26"/>
      <c r="B131" s="27"/>
      <c r="C131" s="27"/>
      <c r="D131" s="27">
        <v>4033</v>
      </c>
      <c r="E131" s="48" t="s">
        <v>94</v>
      </c>
      <c r="F131" s="29">
        <f t="shared" si="71"/>
        <v>0</v>
      </c>
      <c r="G131" s="29"/>
      <c r="H131" s="29"/>
      <c r="I131" s="29"/>
      <c r="J131" s="29"/>
      <c r="K131" s="29"/>
      <c r="L131" s="29"/>
      <c r="M131" s="29"/>
      <c r="N131" s="29"/>
    </row>
    <row r="132" spans="1:14">
      <c r="A132" s="26"/>
      <c r="B132" s="27"/>
      <c r="C132" s="27"/>
      <c r="D132" s="27">
        <v>4034</v>
      </c>
      <c r="E132" s="48" t="s">
        <v>95</v>
      </c>
      <c r="F132" s="29">
        <f t="shared" si="71"/>
        <v>0</v>
      </c>
      <c r="G132" s="29"/>
      <c r="H132" s="29"/>
      <c r="I132" s="29"/>
      <c r="J132" s="29"/>
      <c r="K132" s="29"/>
      <c r="L132" s="29"/>
      <c r="M132" s="29"/>
      <c r="N132" s="29"/>
    </row>
    <row r="133" spans="1:14">
      <c r="A133" s="26"/>
      <c r="B133" s="27"/>
      <c r="C133" s="27"/>
      <c r="D133" s="27"/>
      <c r="E133" s="48"/>
      <c r="F133" s="29">
        <f t="shared" si="71"/>
        <v>0</v>
      </c>
      <c r="G133" s="29"/>
      <c r="H133" s="29"/>
      <c r="I133" s="29"/>
      <c r="J133" s="29"/>
      <c r="K133" s="29"/>
      <c r="L133" s="29"/>
      <c r="M133" s="29"/>
      <c r="N133" s="29"/>
    </row>
    <row r="134" spans="1:14">
      <c r="A134" s="9"/>
      <c r="B134" s="10">
        <v>5</v>
      </c>
      <c r="C134" s="120" t="s">
        <v>96</v>
      </c>
      <c r="D134" s="121"/>
      <c r="E134" s="119"/>
      <c r="F134" s="11">
        <f t="shared" si="71"/>
        <v>0</v>
      </c>
      <c r="G134" s="11">
        <f>SUM(G135+G140+G147+G154+G160)</f>
        <v>0</v>
      </c>
      <c r="H134" s="11">
        <f t="shared" ref="H134:N134" si="72">SUM(H135+H140+H147+H154+H160)</f>
        <v>0</v>
      </c>
      <c r="I134" s="11">
        <f t="shared" si="72"/>
        <v>0</v>
      </c>
      <c r="J134" s="11">
        <f t="shared" si="72"/>
        <v>0</v>
      </c>
      <c r="K134" s="11">
        <f t="shared" si="72"/>
        <v>0</v>
      </c>
      <c r="L134" s="11">
        <f t="shared" si="72"/>
        <v>0</v>
      </c>
      <c r="M134" s="11">
        <f t="shared" si="72"/>
        <v>0</v>
      </c>
      <c r="N134" s="11">
        <f t="shared" si="72"/>
        <v>0</v>
      </c>
    </row>
    <row r="135" spans="1:14">
      <c r="A135" s="61"/>
      <c r="B135" s="62"/>
      <c r="C135" s="24">
        <v>501</v>
      </c>
      <c r="D135" s="118" t="s">
        <v>97</v>
      </c>
      <c r="E135" s="119"/>
      <c r="F135" s="25">
        <f t="shared" si="71"/>
        <v>0</v>
      </c>
      <c r="G135" s="25">
        <f>SUM(G136:G139)</f>
        <v>0</v>
      </c>
      <c r="H135" s="25">
        <f t="shared" ref="H135:N135" si="73">SUM(H136:H139)</f>
        <v>0</v>
      </c>
      <c r="I135" s="25">
        <f t="shared" si="73"/>
        <v>0</v>
      </c>
      <c r="J135" s="25">
        <f t="shared" si="73"/>
        <v>0</v>
      </c>
      <c r="K135" s="25">
        <f t="shared" si="73"/>
        <v>0</v>
      </c>
      <c r="L135" s="25">
        <f t="shared" si="73"/>
        <v>0</v>
      </c>
      <c r="M135" s="25">
        <f t="shared" si="73"/>
        <v>0</v>
      </c>
      <c r="N135" s="25">
        <f t="shared" si="73"/>
        <v>0</v>
      </c>
    </row>
    <row r="136" spans="1:14">
      <c r="A136" s="26"/>
      <c r="B136" s="27"/>
      <c r="C136" s="27"/>
      <c r="D136" s="27">
        <v>5011</v>
      </c>
      <c r="E136" s="48" t="s">
        <v>98</v>
      </c>
      <c r="F136" s="29">
        <f t="shared" si="71"/>
        <v>0</v>
      </c>
      <c r="G136" s="29"/>
      <c r="H136" s="29"/>
      <c r="I136" s="29"/>
      <c r="J136" s="29"/>
      <c r="K136" s="29"/>
      <c r="L136" s="29"/>
      <c r="M136" s="29"/>
      <c r="N136" s="29"/>
    </row>
    <row r="137" spans="1:14">
      <c r="A137" s="26"/>
      <c r="B137" s="27"/>
      <c r="C137" s="27"/>
      <c r="D137" s="27">
        <v>5012</v>
      </c>
      <c r="E137" s="48" t="s">
        <v>99</v>
      </c>
      <c r="F137" s="29">
        <f t="shared" ref="F137:F141" si="74">SUM(G137:N137)</f>
        <v>0</v>
      </c>
      <c r="G137" s="29"/>
      <c r="H137" s="29"/>
      <c r="I137" s="29"/>
      <c r="J137" s="29"/>
      <c r="K137" s="29"/>
      <c r="L137" s="29"/>
      <c r="M137" s="29"/>
      <c r="N137" s="29"/>
    </row>
    <row r="138" spans="1:14">
      <c r="A138" s="26"/>
      <c r="B138" s="27"/>
      <c r="C138" s="27"/>
      <c r="D138" s="27">
        <v>5013</v>
      </c>
      <c r="E138" s="48" t="s">
        <v>100</v>
      </c>
      <c r="F138" s="29">
        <f t="shared" si="74"/>
        <v>0</v>
      </c>
      <c r="G138" s="29"/>
      <c r="H138" s="29"/>
      <c r="I138" s="29"/>
      <c r="J138" s="29"/>
      <c r="K138" s="29"/>
      <c r="L138" s="29"/>
      <c r="M138" s="29"/>
      <c r="N138" s="29"/>
    </row>
    <row r="139" spans="1:14">
      <c r="A139" s="26"/>
      <c r="B139" s="27"/>
      <c r="C139" s="27"/>
      <c r="D139" s="27"/>
      <c r="E139" s="48"/>
      <c r="F139" s="29">
        <f t="shared" si="74"/>
        <v>0</v>
      </c>
      <c r="G139" s="29"/>
      <c r="H139" s="29"/>
      <c r="I139" s="29"/>
      <c r="J139" s="29"/>
      <c r="K139" s="29"/>
      <c r="L139" s="29"/>
      <c r="M139" s="29"/>
      <c r="N139" s="29"/>
    </row>
    <row r="140" spans="1:14">
      <c r="A140" s="23"/>
      <c r="B140" s="24"/>
      <c r="C140" s="24">
        <v>502</v>
      </c>
      <c r="D140" s="118" t="s">
        <v>101</v>
      </c>
      <c r="E140" s="119"/>
      <c r="F140" s="25">
        <f t="shared" si="74"/>
        <v>0</v>
      </c>
      <c r="G140" s="25">
        <f>SUM(G141:G146)</f>
        <v>0</v>
      </c>
      <c r="H140" s="25">
        <f t="shared" ref="H140" si="75">SUM(H141:H146)</f>
        <v>0</v>
      </c>
      <c r="I140" s="25">
        <f t="shared" ref="I140" si="76">SUM(I141:I146)</f>
        <v>0</v>
      </c>
      <c r="J140" s="25">
        <f t="shared" ref="J140" si="77">SUM(J141:J146)</f>
        <v>0</v>
      </c>
      <c r="K140" s="25">
        <f t="shared" ref="K140" si="78">SUM(K141:K146)</f>
        <v>0</v>
      </c>
      <c r="L140" s="25">
        <f t="shared" ref="L140" si="79">SUM(L141:L146)</f>
        <v>0</v>
      </c>
      <c r="M140" s="25">
        <f t="shared" ref="M140" si="80">SUM(M141:M146)</f>
        <v>0</v>
      </c>
      <c r="N140" s="25">
        <f t="shared" ref="N140" si="81">SUM(N141:N146)</f>
        <v>0</v>
      </c>
    </row>
    <row r="141" spans="1:14">
      <c r="A141" s="26"/>
      <c r="B141" s="27"/>
      <c r="C141" s="27"/>
      <c r="D141" s="27">
        <v>5021</v>
      </c>
      <c r="E141" s="48" t="s">
        <v>98</v>
      </c>
      <c r="F141" s="29">
        <f t="shared" si="74"/>
        <v>0</v>
      </c>
      <c r="G141" s="29"/>
      <c r="H141" s="29"/>
      <c r="I141" s="29"/>
      <c r="J141" s="29"/>
      <c r="K141" s="29"/>
      <c r="L141" s="29"/>
      <c r="M141" s="29"/>
      <c r="N141" s="29"/>
    </row>
    <row r="142" spans="1:14">
      <c r="A142" s="26"/>
      <c r="B142" s="27"/>
      <c r="C142" s="27"/>
      <c r="D142" s="27">
        <v>5022</v>
      </c>
      <c r="E142" s="48" t="s">
        <v>99</v>
      </c>
      <c r="F142" s="29">
        <f t="shared" ref="F142:F148" si="82">SUM(G142:N142)</f>
        <v>0</v>
      </c>
      <c r="G142" s="29"/>
      <c r="H142" s="29"/>
      <c r="I142" s="29"/>
      <c r="J142" s="29"/>
      <c r="K142" s="29"/>
      <c r="L142" s="29"/>
      <c r="M142" s="29"/>
      <c r="N142" s="29"/>
    </row>
    <row r="143" spans="1:14">
      <c r="A143" s="26"/>
      <c r="B143" s="27"/>
      <c r="C143" s="27"/>
      <c r="D143" s="27">
        <v>5023</v>
      </c>
      <c r="E143" s="48" t="s">
        <v>100</v>
      </c>
      <c r="F143" s="29">
        <f t="shared" si="82"/>
        <v>0</v>
      </c>
      <c r="G143" s="29"/>
      <c r="H143" s="29"/>
      <c r="I143" s="29"/>
      <c r="J143" s="29"/>
      <c r="K143" s="29"/>
      <c r="L143" s="29"/>
      <c r="M143" s="29"/>
      <c r="N143" s="29"/>
    </row>
    <row r="144" spans="1:14">
      <c r="A144" s="26"/>
      <c r="B144" s="27"/>
      <c r="C144" s="27"/>
      <c r="D144" s="27">
        <v>5024</v>
      </c>
      <c r="E144" s="48" t="s">
        <v>102</v>
      </c>
      <c r="F144" s="29"/>
      <c r="G144" s="29"/>
      <c r="H144" s="29"/>
      <c r="I144" s="29"/>
      <c r="J144" s="29"/>
      <c r="K144" s="29"/>
      <c r="L144" s="29"/>
      <c r="M144" s="29"/>
      <c r="N144" s="29"/>
    </row>
    <row r="145" spans="1:14">
      <c r="A145" s="26"/>
      <c r="B145" s="27"/>
      <c r="C145" s="27"/>
      <c r="D145" s="27">
        <v>5025</v>
      </c>
      <c r="E145" s="48" t="s">
        <v>103</v>
      </c>
      <c r="F145" s="29"/>
      <c r="G145" s="29"/>
      <c r="H145" s="29"/>
      <c r="I145" s="29"/>
      <c r="J145" s="29"/>
      <c r="K145" s="29"/>
      <c r="L145" s="29"/>
      <c r="M145" s="29"/>
      <c r="N145" s="29"/>
    </row>
    <row r="146" spans="1:14">
      <c r="A146" s="26"/>
      <c r="B146" s="27"/>
      <c r="C146" s="27"/>
      <c r="D146" s="27"/>
      <c r="E146" s="48"/>
      <c r="F146" s="29">
        <f t="shared" si="82"/>
        <v>0</v>
      </c>
      <c r="G146" s="29"/>
      <c r="H146" s="29"/>
      <c r="I146" s="29"/>
      <c r="J146" s="29"/>
      <c r="K146" s="29"/>
      <c r="L146" s="29"/>
      <c r="M146" s="29"/>
      <c r="N146" s="29"/>
    </row>
    <row r="147" spans="1:14">
      <c r="A147" s="23"/>
      <c r="B147" s="24"/>
      <c r="C147" s="24">
        <v>503</v>
      </c>
      <c r="D147" s="118" t="s">
        <v>104</v>
      </c>
      <c r="E147" s="119"/>
      <c r="F147" s="25">
        <f t="shared" si="82"/>
        <v>0</v>
      </c>
      <c r="G147" s="25">
        <f>SUM(G148:G153)</f>
        <v>0</v>
      </c>
      <c r="H147" s="25">
        <f t="shared" ref="H147" si="83">SUM(H148:H153)</f>
        <v>0</v>
      </c>
      <c r="I147" s="25">
        <f t="shared" ref="I147" si="84">SUM(I148:I153)</f>
        <v>0</v>
      </c>
      <c r="J147" s="25">
        <f t="shared" ref="J147" si="85">SUM(J148:J153)</f>
        <v>0</v>
      </c>
      <c r="K147" s="25">
        <f t="shared" ref="K147" si="86">SUM(K148:K153)</f>
        <v>0</v>
      </c>
      <c r="L147" s="25">
        <f t="shared" ref="L147" si="87">SUM(L148:L153)</f>
        <v>0</v>
      </c>
      <c r="M147" s="25">
        <f t="shared" ref="M147" si="88">SUM(M148:M153)</f>
        <v>0</v>
      </c>
      <c r="N147" s="25">
        <f t="shared" ref="N147" si="89">SUM(N148:N153)</f>
        <v>0</v>
      </c>
    </row>
    <row r="148" spans="1:14">
      <c r="A148" s="26"/>
      <c r="B148" s="27"/>
      <c r="C148" s="27"/>
      <c r="D148" s="27">
        <v>5031</v>
      </c>
      <c r="E148" s="48" t="s">
        <v>98</v>
      </c>
      <c r="F148" s="29">
        <f t="shared" si="82"/>
        <v>0</v>
      </c>
      <c r="G148" s="29"/>
      <c r="H148" s="29"/>
      <c r="I148" s="29"/>
      <c r="J148" s="29"/>
      <c r="K148" s="29"/>
      <c r="L148" s="29"/>
      <c r="M148" s="29"/>
      <c r="N148" s="29"/>
    </row>
    <row r="149" spans="1:14">
      <c r="A149" s="26"/>
      <c r="B149" s="27"/>
      <c r="C149" s="27"/>
      <c r="D149" s="27">
        <v>5032</v>
      </c>
      <c r="E149" s="48" t="s">
        <v>99</v>
      </c>
      <c r="F149" s="29">
        <f t="shared" ref="F149:F155" si="90">SUM(G149:N149)</f>
        <v>0</v>
      </c>
      <c r="G149" s="29"/>
      <c r="H149" s="29"/>
      <c r="I149" s="29"/>
      <c r="J149" s="29"/>
      <c r="K149" s="29"/>
      <c r="L149" s="29"/>
      <c r="M149" s="29"/>
      <c r="N149" s="29"/>
    </row>
    <row r="150" spans="1:14">
      <c r="A150" s="26"/>
      <c r="B150" s="27"/>
      <c r="C150" s="27"/>
      <c r="D150" s="27">
        <v>5033</v>
      </c>
      <c r="E150" s="48" t="s">
        <v>100</v>
      </c>
      <c r="F150" s="29">
        <f t="shared" si="90"/>
        <v>0</v>
      </c>
      <c r="G150" s="29"/>
      <c r="H150" s="29"/>
      <c r="I150" s="29"/>
      <c r="J150" s="29"/>
      <c r="K150" s="29"/>
      <c r="L150" s="29"/>
      <c r="M150" s="29"/>
      <c r="N150" s="29"/>
    </row>
    <row r="151" spans="1:14">
      <c r="A151" s="26"/>
      <c r="B151" s="27"/>
      <c r="C151" s="27"/>
      <c r="D151" s="27">
        <v>5034</v>
      </c>
      <c r="E151" s="48" t="s">
        <v>102</v>
      </c>
      <c r="F151" s="29"/>
      <c r="G151" s="29"/>
      <c r="H151" s="29"/>
      <c r="I151" s="29"/>
      <c r="J151" s="29"/>
      <c r="K151" s="29"/>
      <c r="L151" s="29"/>
      <c r="M151" s="29"/>
      <c r="N151" s="29"/>
    </row>
    <row r="152" spans="1:14">
      <c r="A152" s="26"/>
      <c r="B152" s="27"/>
      <c r="C152" s="27"/>
      <c r="D152" s="27">
        <v>5035</v>
      </c>
      <c r="E152" s="48" t="s">
        <v>103</v>
      </c>
      <c r="F152" s="29"/>
      <c r="G152" s="29"/>
      <c r="H152" s="29"/>
      <c r="I152" s="29"/>
      <c r="J152" s="29"/>
      <c r="K152" s="29"/>
      <c r="L152" s="29"/>
      <c r="M152" s="29"/>
      <c r="N152" s="29"/>
    </row>
    <row r="153" spans="1:14">
      <c r="A153" s="26"/>
      <c r="B153" s="27"/>
      <c r="C153" s="27"/>
      <c r="D153" s="27"/>
      <c r="E153" s="48"/>
      <c r="F153" s="29">
        <f t="shared" si="90"/>
        <v>0</v>
      </c>
      <c r="G153" s="29"/>
      <c r="H153" s="29"/>
      <c r="I153" s="29"/>
      <c r="J153" s="29"/>
      <c r="K153" s="29"/>
      <c r="L153" s="29"/>
      <c r="M153" s="29"/>
      <c r="N153" s="29"/>
    </row>
    <row r="154" spans="1:14">
      <c r="A154" s="23"/>
      <c r="B154" s="24"/>
      <c r="C154" s="24">
        <v>504</v>
      </c>
      <c r="D154" s="118" t="s">
        <v>105</v>
      </c>
      <c r="E154" s="119"/>
      <c r="F154" s="25">
        <f t="shared" si="90"/>
        <v>0</v>
      </c>
      <c r="G154" s="25">
        <f>SUM(G155:G159)</f>
        <v>0</v>
      </c>
      <c r="H154" s="25">
        <f t="shared" ref="H154" si="91">SUM(H155:H159)</f>
        <v>0</v>
      </c>
      <c r="I154" s="25">
        <f t="shared" ref="I154" si="92">SUM(I155:I159)</f>
        <v>0</v>
      </c>
      <c r="J154" s="25">
        <f t="shared" ref="J154" si="93">SUM(J155:J159)</f>
        <v>0</v>
      </c>
      <c r="K154" s="25">
        <f t="shared" ref="K154" si="94">SUM(K155:K159)</f>
        <v>0</v>
      </c>
      <c r="L154" s="25">
        <f t="shared" ref="L154" si="95">SUM(L155:L159)</f>
        <v>0</v>
      </c>
      <c r="M154" s="25">
        <f t="shared" ref="M154" si="96">SUM(M155:M159)</f>
        <v>0</v>
      </c>
      <c r="N154" s="25">
        <f t="shared" ref="N154" si="97">SUM(N155:N159)</f>
        <v>0</v>
      </c>
    </row>
    <row r="155" spans="1:14">
      <c r="A155" s="26"/>
      <c r="B155" s="27"/>
      <c r="C155" s="27"/>
      <c r="D155" s="27">
        <v>5041</v>
      </c>
      <c r="E155" s="48" t="s">
        <v>98</v>
      </c>
      <c r="F155" s="29">
        <f t="shared" si="90"/>
        <v>0</v>
      </c>
      <c r="G155" s="29"/>
      <c r="H155" s="29"/>
      <c r="I155" s="29"/>
      <c r="J155" s="29"/>
      <c r="K155" s="29"/>
      <c r="L155" s="29"/>
      <c r="M155" s="29"/>
      <c r="N155" s="29"/>
    </row>
    <row r="156" spans="1:14">
      <c r="A156" s="26"/>
      <c r="B156" s="27"/>
      <c r="C156" s="27"/>
      <c r="D156" s="27">
        <v>5042</v>
      </c>
      <c r="E156" s="48" t="s">
        <v>99</v>
      </c>
      <c r="F156" s="29">
        <f t="shared" ref="F156:F160" si="98">SUM(G156:N156)</f>
        <v>0</v>
      </c>
      <c r="G156" s="29"/>
      <c r="H156" s="29"/>
      <c r="I156" s="29"/>
      <c r="J156" s="29"/>
      <c r="K156" s="29"/>
      <c r="L156" s="29"/>
      <c r="M156" s="29"/>
      <c r="N156" s="29"/>
    </row>
    <row r="157" spans="1:14">
      <c r="A157" s="26"/>
      <c r="B157" s="27"/>
      <c r="C157" s="27"/>
      <c r="D157" s="27">
        <v>5043</v>
      </c>
      <c r="E157" s="48" t="s">
        <v>100</v>
      </c>
      <c r="F157" s="29">
        <f t="shared" si="98"/>
        <v>0</v>
      </c>
      <c r="G157" s="29"/>
      <c r="H157" s="29"/>
      <c r="I157" s="29"/>
      <c r="J157" s="29"/>
      <c r="K157" s="29"/>
      <c r="L157" s="29"/>
      <c r="M157" s="29"/>
      <c r="N157" s="29"/>
    </row>
    <row r="158" spans="1:14">
      <c r="A158" s="26"/>
      <c r="B158" s="27"/>
      <c r="C158" s="27"/>
      <c r="D158" s="27">
        <v>5044</v>
      </c>
      <c r="E158" s="48" t="s">
        <v>102</v>
      </c>
      <c r="F158" s="29"/>
      <c r="G158" s="29"/>
      <c r="H158" s="29"/>
      <c r="I158" s="29"/>
      <c r="J158" s="29"/>
      <c r="K158" s="29"/>
      <c r="L158" s="29"/>
      <c r="M158" s="29"/>
      <c r="N158" s="29"/>
    </row>
    <row r="159" spans="1:14">
      <c r="A159" s="26"/>
      <c r="B159" s="27"/>
      <c r="C159" s="27"/>
      <c r="D159" s="27"/>
      <c r="E159" s="48"/>
      <c r="F159" s="29">
        <f t="shared" si="98"/>
        <v>0</v>
      </c>
      <c r="G159" s="29"/>
      <c r="H159" s="29"/>
      <c r="I159" s="29"/>
      <c r="J159" s="29"/>
      <c r="K159" s="29"/>
      <c r="L159" s="29"/>
      <c r="M159" s="29"/>
      <c r="N159" s="29"/>
    </row>
    <row r="160" spans="1:14">
      <c r="A160" s="23"/>
      <c r="B160" s="24"/>
      <c r="C160" s="24">
        <v>505</v>
      </c>
      <c r="D160" s="118" t="s">
        <v>106</v>
      </c>
      <c r="E160" s="119"/>
      <c r="F160" s="25">
        <f t="shared" si="98"/>
        <v>0</v>
      </c>
      <c r="G160" s="25">
        <f>SUM(G161:G166)</f>
        <v>0</v>
      </c>
      <c r="H160" s="25">
        <f t="shared" ref="H160:N160" si="99">SUM(H161:H166)</f>
        <v>0</v>
      </c>
      <c r="I160" s="25">
        <f t="shared" si="99"/>
        <v>0</v>
      </c>
      <c r="J160" s="25">
        <f t="shared" si="99"/>
        <v>0</v>
      </c>
      <c r="K160" s="25">
        <f t="shared" si="99"/>
        <v>0</v>
      </c>
      <c r="L160" s="25">
        <f t="shared" si="99"/>
        <v>0</v>
      </c>
      <c r="M160" s="25">
        <f t="shared" si="99"/>
        <v>0</v>
      </c>
      <c r="N160" s="25">
        <f t="shared" si="99"/>
        <v>0</v>
      </c>
    </row>
    <row r="161" spans="1:14">
      <c r="A161" s="26"/>
      <c r="B161" s="27"/>
      <c r="C161" s="27"/>
      <c r="D161" s="27">
        <v>5051</v>
      </c>
      <c r="E161" s="48" t="s">
        <v>98</v>
      </c>
      <c r="F161" s="63">
        <f t="shared" ref="F161:F169" si="100">SUM(G161:N161)</f>
        <v>0</v>
      </c>
      <c r="G161" s="29"/>
      <c r="H161" s="29"/>
      <c r="I161" s="29"/>
      <c r="J161" s="29"/>
      <c r="K161" s="29"/>
      <c r="L161" s="29"/>
      <c r="M161" s="29"/>
      <c r="N161" s="29"/>
    </row>
    <row r="162" spans="1:14">
      <c r="A162" s="26"/>
      <c r="B162" s="27"/>
      <c r="C162" s="27"/>
      <c r="D162" s="27">
        <v>5052</v>
      </c>
      <c r="E162" s="48" t="s">
        <v>99</v>
      </c>
      <c r="F162" s="63">
        <f t="shared" si="100"/>
        <v>0</v>
      </c>
      <c r="G162" s="29"/>
      <c r="H162" s="29"/>
      <c r="I162" s="29"/>
      <c r="J162" s="29"/>
      <c r="K162" s="29"/>
      <c r="L162" s="29"/>
      <c r="M162" s="29"/>
      <c r="N162" s="29"/>
    </row>
    <row r="163" spans="1:14">
      <c r="A163" s="26"/>
      <c r="B163" s="27"/>
      <c r="C163" s="27"/>
      <c r="D163" s="27">
        <v>5053</v>
      </c>
      <c r="E163" s="48" t="s">
        <v>107</v>
      </c>
      <c r="F163" s="63">
        <f t="shared" si="100"/>
        <v>0</v>
      </c>
      <c r="G163" s="29"/>
      <c r="H163" s="29"/>
      <c r="I163" s="29"/>
      <c r="J163" s="29"/>
      <c r="K163" s="29"/>
      <c r="L163" s="29"/>
      <c r="M163" s="29"/>
      <c r="N163" s="29"/>
    </row>
    <row r="164" spans="1:14">
      <c r="A164" s="26"/>
      <c r="B164" s="27"/>
      <c r="C164" s="27"/>
      <c r="D164" s="27">
        <v>5054</v>
      </c>
      <c r="E164" s="48" t="s">
        <v>108</v>
      </c>
      <c r="F164" s="63">
        <f t="shared" si="100"/>
        <v>0</v>
      </c>
      <c r="G164" s="29"/>
      <c r="H164" s="29"/>
      <c r="I164" s="29"/>
      <c r="J164" s="29"/>
      <c r="K164" s="29"/>
      <c r="L164" s="29"/>
      <c r="M164" s="29"/>
      <c r="N164" s="29"/>
    </row>
    <row r="165" spans="1:14">
      <c r="A165" s="26"/>
      <c r="B165" s="27"/>
      <c r="C165" s="27"/>
      <c r="D165" s="27">
        <v>5055</v>
      </c>
      <c r="E165" s="48" t="s">
        <v>109</v>
      </c>
      <c r="F165" s="63">
        <f t="shared" si="100"/>
        <v>0</v>
      </c>
      <c r="G165" s="29"/>
      <c r="H165" s="29"/>
      <c r="I165" s="29"/>
      <c r="J165" s="29"/>
      <c r="K165" s="29"/>
      <c r="L165" s="29"/>
      <c r="M165" s="29"/>
      <c r="N165" s="29"/>
    </row>
    <row r="166" spans="1:14">
      <c r="A166" s="26"/>
      <c r="B166" s="27"/>
      <c r="C166" s="27"/>
      <c r="D166" s="27"/>
      <c r="E166" s="48"/>
      <c r="F166" s="63">
        <f t="shared" si="100"/>
        <v>0</v>
      </c>
      <c r="G166" s="29"/>
      <c r="H166" s="29"/>
      <c r="I166" s="29"/>
      <c r="J166" s="29"/>
      <c r="K166" s="29"/>
      <c r="L166" s="29"/>
      <c r="M166" s="29"/>
      <c r="N166" s="29"/>
    </row>
    <row r="167" spans="1:14">
      <c r="A167" s="9"/>
      <c r="B167" s="10">
        <v>6</v>
      </c>
      <c r="C167" s="120" t="s">
        <v>110</v>
      </c>
      <c r="D167" s="121"/>
      <c r="E167" s="119"/>
      <c r="F167" s="11">
        <f t="shared" si="100"/>
        <v>2000</v>
      </c>
      <c r="G167" s="11">
        <f>SUM(G168+G174+G179)</f>
        <v>0</v>
      </c>
      <c r="H167" s="11">
        <f t="shared" ref="H167:N167" si="101">SUM(H168+H174+H179)</f>
        <v>0</v>
      </c>
      <c r="I167" s="11">
        <f t="shared" si="101"/>
        <v>0</v>
      </c>
      <c r="J167" s="11">
        <f t="shared" si="101"/>
        <v>0</v>
      </c>
      <c r="K167" s="11">
        <f t="shared" si="101"/>
        <v>0</v>
      </c>
      <c r="L167" s="11">
        <f t="shared" si="101"/>
        <v>2000</v>
      </c>
      <c r="M167" s="11">
        <f t="shared" si="101"/>
        <v>0</v>
      </c>
      <c r="N167" s="11">
        <f t="shared" si="101"/>
        <v>0</v>
      </c>
    </row>
    <row r="168" spans="1:14">
      <c r="A168" s="61"/>
      <c r="B168" s="62"/>
      <c r="C168" s="24">
        <v>601</v>
      </c>
      <c r="D168" s="118" t="s">
        <v>111</v>
      </c>
      <c r="E168" s="119"/>
      <c r="F168" s="25">
        <f t="shared" si="100"/>
        <v>0</v>
      </c>
      <c r="G168" s="25">
        <f>SUM(G169:G173)</f>
        <v>0</v>
      </c>
      <c r="H168" s="25">
        <f t="shared" ref="H168" si="102">SUM(H169:H173)</f>
        <v>0</v>
      </c>
      <c r="I168" s="25">
        <f t="shared" ref="I168" si="103">SUM(I169:I173)</f>
        <v>0</v>
      </c>
      <c r="J168" s="25">
        <f t="shared" ref="J168" si="104">SUM(J169:J173)</f>
        <v>0</v>
      </c>
      <c r="K168" s="25">
        <f t="shared" ref="K168" si="105">SUM(K169:K173)</f>
        <v>0</v>
      </c>
      <c r="L168" s="25">
        <f t="shared" ref="L168" si="106">SUM(L169:L173)</f>
        <v>0</v>
      </c>
      <c r="M168" s="25">
        <f t="shared" ref="M168" si="107">SUM(M169:M173)</f>
        <v>0</v>
      </c>
      <c r="N168" s="25">
        <f t="shared" ref="N168" si="108">SUM(N169:N173)</f>
        <v>0</v>
      </c>
    </row>
    <row r="169" spans="1:14">
      <c r="A169" s="26"/>
      <c r="B169" s="27"/>
      <c r="C169" s="27"/>
      <c r="D169" s="27">
        <v>6011</v>
      </c>
      <c r="E169" s="48" t="s">
        <v>98</v>
      </c>
      <c r="F169" s="29">
        <f t="shared" si="100"/>
        <v>0</v>
      </c>
      <c r="G169" s="29"/>
      <c r="H169" s="29"/>
      <c r="I169" s="29"/>
      <c r="J169" s="29"/>
      <c r="K169" s="29"/>
      <c r="L169" s="29"/>
      <c r="M169" s="29"/>
      <c r="N169" s="29"/>
    </row>
    <row r="170" spans="1:14">
      <c r="A170" s="26"/>
      <c r="B170" s="27"/>
      <c r="C170" s="27"/>
      <c r="D170" s="27">
        <v>6012</v>
      </c>
      <c r="E170" s="48" t="s">
        <v>99</v>
      </c>
      <c r="F170" s="29">
        <f t="shared" ref="F170:F175" si="109">SUM(G170:N170)</f>
        <v>0</v>
      </c>
      <c r="G170" s="29"/>
      <c r="H170" s="29"/>
      <c r="I170" s="29"/>
      <c r="J170" s="29"/>
      <c r="K170" s="29"/>
      <c r="L170" s="29"/>
      <c r="M170" s="29"/>
      <c r="N170" s="29"/>
    </row>
    <row r="171" spans="1:14">
      <c r="A171" s="26"/>
      <c r="B171" s="27"/>
      <c r="C171" s="27"/>
      <c r="D171" s="27">
        <v>6013</v>
      </c>
      <c r="E171" s="48" t="s">
        <v>100</v>
      </c>
      <c r="F171" s="29">
        <f t="shared" si="109"/>
        <v>0</v>
      </c>
      <c r="G171" s="29"/>
      <c r="H171" s="29"/>
      <c r="I171" s="29"/>
      <c r="J171" s="29"/>
      <c r="K171" s="29"/>
      <c r="L171" s="29"/>
      <c r="M171" s="29"/>
      <c r="N171" s="29"/>
    </row>
    <row r="172" spans="1:14">
      <c r="A172" s="26"/>
      <c r="B172" s="27"/>
      <c r="C172" s="27"/>
      <c r="D172" s="27">
        <v>6014</v>
      </c>
      <c r="E172" s="48"/>
      <c r="F172" s="29">
        <f t="shared" si="109"/>
        <v>0</v>
      </c>
      <c r="G172" s="29"/>
      <c r="H172" s="29"/>
      <c r="I172" s="29"/>
      <c r="J172" s="29"/>
      <c r="K172" s="29"/>
      <c r="L172" s="29"/>
      <c r="M172" s="29"/>
      <c r="N172" s="29"/>
    </row>
    <row r="173" spans="1:14">
      <c r="A173" s="26"/>
      <c r="B173" s="27"/>
      <c r="C173" s="27"/>
      <c r="D173" s="27"/>
      <c r="E173" s="48"/>
      <c r="F173" s="29">
        <f t="shared" si="109"/>
        <v>0</v>
      </c>
      <c r="G173" s="29"/>
      <c r="H173" s="29"/>
      <c r="I173" s="29"/>
      <c r="J173" s="29"/>
      <c r="K173" s="29"/>
      <c r="L173" s="29"/>
      <c r="M173" s="29"/>
      <c r="N173" s="29"/>
    </row>
    <row r="174" spans="1:14">
      <c r="A174" s="23"/>
      <c r="B174" s="24"/>
      <c r="C174" s="24">
        <v>602</v>
      </c>
      <c r="D174" s="118" t="s">
        <v>104</v>
      </c>
      <c r="E174" s="119"/>
      <c r="F174" s="25">
        <f t="shared" si="109"/>
        <v>0</v>
      </c>
      <c r="G174" s="25">
        <f>SUM(G175:G178)</f>
        <v>0</v>
      </c>
      <c r="H174" s="25">
        <f t="shared" ref="H174" si="110">SUM(H175:H178)</f>
        <v>0</v>
      </c>
      <c r="I174" s="25">
        <f t="shared" ref="I174" si="111">SUM(I175:I178)</f>
        <v>0</v>
      </c>
      <c r="J174" s="25">
        <f t="shared" ref="J174" si="112">SUM(J175:J178)</f>
        <v>0</v>
      </c>
      <c r="K174" s="25">
        <f t="shared" ref="K174" si="113">SUM(K175:K178)</f>
        <v>0</v>
      </c>
      <c r="L174" s="25">
        <f t="shared" ref="L174" si="114">SUM(L175:L178)</f>
        <v>0</v>
      </c>
      <c r="M174" s="25">
        <f t="shared" ref="M174" si="115">SUM(M175:M178)</f>
        <v>0</v>
      </c>
      <c r="N174" s="25">
        <f t="shared" ref="N174" si="116">SUM(N175:N178)</f>
        <v>0</v>
      </c>
    </row>
    <row r="175" spans="1:14">
      <c r="A175" s="26"/>
      <c r="B175" s="27"/>
      <c r="C175" s="27"/>
      <c r="D175" s="27">
        <v>6021</v>
      </c>
      <c r="E175" s="48" t="s">
        <v>98</v>
      </c>
      <c r="F175" s="29">
        <f t="shared" si="109"/>
        <v>0</v>
      </c>
      <c r="G175" s="29"/>
      <c r="H175" s="29"/>
      <c r="I175" s="29"/>
      <c r="J175" s="29"/>
      <c r="K175" s="29"/>
      <c r="L175" s="29"/>
      <c r="M175" s="29"/>
      <c r="N175" s="29"/>
    </row>
    <row r="176" spans="1:14">
      <c r="A176" s="26"/>
      <c r="B176" s="27"/>
      <c r="C176" s="27"/>
      <c r="D176" s="27">
        <v>6022</v>
      </c>
      <c r="E176" s="48" t="s">
        <v>99</v>
      </c>
      <c r="F176" s="29">
        <f t="shared" ref="F176:F180" si="117">SUM(G176:N176)</f>
        <v>0</v>
      </c>
      <c r="G176" s="29"/>
      <c r="H176" s="29"/>
      <c r="I176" s="29"/>
      <c r="J176" s="29"/>
      <c r="K176" s="29"/>
      <c r="L176" s="29"/>
      <c r="M176" s="29"/>
      <c r="N176" s="29"/>
    </row>
    <row r="177" spans="1:14">
      <c r="A177" s="26"/>
      <c r="B177" s="27"/>
      <c r="C177" s="27"/>
      <c r="D177" s="27">
        <v>6023</v>
      </c>
      <c r="E177" s="48" t="s">
        <v>100</v>
      </c>
      <c r="F177" s="29">
        <f t="shared" si="117"/>
        <v>0</v>
      </c>
      <c r="G177" s="29"/>
      <c r="H177" s="29"/>
      <c r="I177" s="29"/>
      <c r="J177" s="29"/>
      <c r="K177" s="29"/>
      <c r="L177" s="29"/>
      <c r="M177" s="29"/>
      <c r="N177" s="29"/>
    </row>
    <row r="178" spans="1:14">
      <c r="A178" s="26"/>
      <c r="B178" s="27"/>
      <c r="C178" s="27"/>
      <c r="D178" s="27"/>
      <c r="E178" s="48"/>
      <c r="F178" s="29">
        <f t="shared" si="117"/>
        <v>0</v>
      </c>
      <c r="G178" s="29"/>
      <c r="H178" s="29"/>
      <c r="I178" s="29"/>
      <c r="J178" s="29"/>
      <c r="K178" s="29"/>
      <c r="L178" s="29"/>
      <c r="M178" s="29"/>
      <c r="N178" s="29"/>
    </row>
    <row r="179" spans="1:14">
      <c r="A179" s="23"/>
      <c r="B179" s="24"/>
      <c r="C179" s="24">
        <v>603</v>
      </c>
      <c r="D179" s="118" t="s">
        <v>112</v>
      </c>
      <c r="E179" s="119"/>
      <c r="F179" s="25">
        <f t="shared" si="117"/>
        <v>2000</v>
      </c>
      <c r="G179" s="25">
        <f>SUM(G180:G185)</f>
        <v>0</v>
      </c>
      <c r="H179" s="25">
        <f t="shared" ref="H179:N179" si="118">SUM(H180:H185)</f>
        <v>0</v>
      </c>
      <c r="I179" s="25">
        <f t="shared" si="118"/>
        <v>0</v>
      </c>
      <c r="J179" s="25">
        <f t="shared" si="118"/>
        <v>0</v>
      </c>
      <c r="K179" s="25">
        <f t="shared" si="118"/>
        <v>0</v>
      </c>
      <c r="L179" s="25">
        <f t="shared" si="118"/>
        <v>2000</v>
      </c>
      <c r="M179" s="25">
        <f t="shared" si="118"/>
        <v>0</v>
      </c>
      <c r="N179" s="25">
        <f t="shared" si="118"/>
        <v>0</v>
      </c>
    </row>
    <row r="180" spans="1:14">
      <c r="A180" s="26"/>
      <c r="B180" s="27"/>
      <c r="C180" s="27"/>
      <c r="D180" s="27">
        <v>6031</v>
      </c>
      <c r="E180" s="48" t="s">
        <v>98</v>
      </c>
      <c r="F180" s="29">
        <f t="shared" si="117"/>
        <v>0</v>
      </c>
      <c r="G180" s="29"/>
      <c r="H180" s="29"/>
      <c r="I180" s="29"/>
      <c r="J180" s="29"/>
      <c r="K180" s="29"/>
      <c r="L180" s="29"/>
      <c r="M180" s="29"/>
      <c r="N180" s="29"/>
    </row>
    <row r="181" spans="1:14">
      <c r="A181" s="26"/>
      <c r="B181" s="27"/>
      <c r="C181" s="27"/>
      <c r="D181" s="27">
        <v>6032</v>
      </c>
      <c r="E181" s="48" t="s">
        <v>99</v>
      </c>
      <c r="F181" s="29">
        <f t="shared" ref="F181:F188" si="119">SUM(G181:N181)</f>
        <v>0</v>
      </c>
      <c r="G181" s="29"/>
      <c r="H181" s="29"/>
      <c r="I181" s="29"/>
      <c r="J181" s="29"/>
      <c r="K181" s="29"/>
      <c r="L181" s="29"/>
      <c r="M181" s="29"/>
      <c r="N181" s="29"/>
    </row>
    <row r="182" spans="1:14">
      <c r="A182" s="26"/>
      <c r="B182" s="27"/>
      <c r="C182" s="27"/>
      <c r="D182" s="27">
        <v>6033</v>
      </c>
      <c r="E182" s="48" t="s">
        <v>100</v>
      </c>
      <c r="F182" s="29">
        <f t="shared" si="119"/>
        <v>0</v>
      </c>
      <c r="G182" s="29"/>
      <c r="H182" s="29"/>
      <c r="I182" s="29"/>
      <c r="J182" s="29"/>
      <c r="K182" s="29"/>
      <c r="L182" s="29"/>
      <c r="M182" s="29"/>
      <c r="N182" s="29"/>
    </row>
    <row r="183" spans="1:14">
      <c r="A183" s="26"/>
      <c r="B183" s="27"/>
      <c r="C183" s="27"/>
      <c r="D183" s="27">
        <v>6034</v>
      </c>
      <c r="E183" s="48" t="s">
        <v>113</v>
      </c>
      <c r="F183" s="29">
        <f t="shared" si="119"/>
        <v>0</v>
      </c>
      <c r="G183" s="29"/>
      <c r="H183" s="29"/>
      <c r="I183" s="29"/>
      <c r="J183" s="29"/>
      <c r="K183" s="29"/>
      <c r="L183" s="29"/>
      <c r="M183" s="29"/>
      <c r="N183" s="29"/>
    </row>
    <row r="184" spans="1:14">
      <c r="A184" s="26"/>
      <c r="B184" s="27"/>
      <c r="C184" s="27"/>
      <c r="D184" s="27">
        <v>6035</v>
      </c>
      <c r="E184" s="48" t="s">
        <v>114</v>
      </c>
      <c r="F184" s="29">
        <f t="shared" si="119"/>
        <v>2000</v>
      </c>
      <c r="G184" s="29"/>
      <c r="H184" s="29"/>
      <c r="I184" s="29"/>
      <c r="J184" s="29"/>
      <c r="K184" s="29"/>
      <c r="L184" s="29">
        <v>2000</v>
      </c>
      <c r="M184" s="29"/>
      <c r="N184" s="29"/>
    </row>
    <row r="185" spans="1:14">
      <c r="A185" s="26"/>
      <c r="B185" s="27"/>
      <c r="C185" s="27"/>
      <c r="D185" s="27"/>
      <c r="E185" s="48"/>
      <c r="F185" s="29">
        <f t="shared" si="119"/>
        <v>0</v>
      </c>
      <c r="G185" s="29"/>
      <c r="H185" s="29"/>
      <c r="I185" s="29"/>
      <c r="J185" s="29"/>
      <c r="K185" s="29"/>
      <c r="L185" s="29"/>
      <c r="M185" s="29"/>
      <c r="N185" s="29"/>
    </row>
    <row r="186" spans="1:14">
      <c r="A186" s="9"/>
      <c r="B186" s="10">
        <v>7</v>
      </c>
      <c r="C186" s="120" t="s">
        <v>115</v>
      </c>
      <c r="D186" s="121"/>
      <c r="E186" s="119"/>
      <c r="F186" s="11">
        <f t="shared" si="119"/>
        <v>0</v>
      </c>
      <c r="G186" s="11">
        <f>SUM(G187+G191)</f>
        <v>0</v>
      </c>
      <c r="H186" s="11">
        <f t="shared" ref="H186:N186" si="120">SUM(H187+H191)</f>
        <v>0</v>
      </c>
      <c r="I186" s="11">
        <f t="shared" si="120"/>
        <v>0</v>
      </c>
      <c r="J186" s="11">
        <f t="shared" si="120"/>
        <v>0</v>
      </c>
      <c r="K186" s="11">
        <f t="shared" si="120"/>
        <v>0</v>
      </c>
      <c r="L186" s="11">
        <f t="shared" si="120"/>
        <v>0</v>
      </c>
      <c r="M186" s="11">
        <f t="shared" si="120"/>
        <v>0</v>
      </c>
      <c r="N186" s="11">
        <f t="shared" si="120"/>
        <v>0</v>
      </c>
    </row>
    <row r="187" spans="1:14">
      <c r="A187" s="23"/>
      <c r="B187" s="24"/>
      <c r="C187" s="24">
        <v>701</v>
      </c>
      <c r="D187" s="118" t="s">
        <v>116</v>
      </c>
      <c r="E187" s="119"/>
      <c r="F187" s="25">
        <f t="shared" si="119"/>
        <v>0</v>
      </c>
      <c r="G187" s="25">
        <f>SUM(G188:G190)</f>
        <v>0</v>
      </c>
      <c r="H187" s="25">
        <f t="shared" ref="H187:N187" si="121">SUM(H188:H190)</f>
        <v>0</v>
      </c>
      <c r="I187" s="25">
        <f t="shared" si="121"/>
        <v>0</v>
      </c>
      <c r="J187" s="25">
        <f t="shared" si="121"/>
        <v>0</v>
      </c>
      <c r="K187" s="25">
        <f t="shared" si="121"/>
        <v>0</v>
      </c>
      <c r="L187" s="25">
        <f t="shared" si="121"/>
        <v>0</v>
      </c>
      <c r="M187" s="25">
        <f t="shared" si="121"/>
        <v>0</v>
      </c>
      <c r="N187" s="25">
        <f t="shared" si="121"/>
        <v>0</v>
      </c>
    </row>
    <row r="188" spans="1:14">
      <c r="A188" s="32"/>
      <c r="B188" s="33"/>
      <c r="C188" s="33"/>
      <c r="D188" s="33">
        <v>7011</v>
      </c>
      <c r="E188" s="57" t="s">
        <v>117</v>
      </c>
      <c r="F188" s="35">
        <f t="shared" si="119"/>
        <v>0</v>
      </c>
      <c r="G188" s="35"/>
      <c r="H188" s="35"/>
      <c r="I188" s="35"/>
      <c r="J188" s="35"/>
      <c r="K188" s="35"/>
      <c r="L188" s="35"/>
      <c r="M188" s="35"/>
      <c r="N188" s="35"/>
    </row>
    <row r="189" spans="1:14">
      <c r="A189" s="32"/>
      <c r="B189" s="33"/>
      <c r="C189" s="33"/>
      <c r="D189" s="33">
        <v>7012</v>
      </c>
      <c r="E189" s="57" t="s">
        <v>118</v>
      </c>
      <c r="F189" s="35">
        <f t="shared" ref="F189:F192" si="122">SUM(G189:N189)</f>
        <v>0</v>
      </c>
      <c r="G189" s="35"/>
      <c r="H189" s="35"/>
      <c r="I189" s="35"/>
      <c r="J189" s="35"/>
      <c r="K189" s="35"/>
      <c r="L189" s="35"/>
      <c r="M189" s="35"/>
      <c r="N189" s="35"/>
    </row>
    <row r="190" spans="1:14">
      <c r="A190" s="32"/>
      <c r="B190" s="33"/>
      <c r="C190" s="33"/>
      <c r="D190" s="33">
        <v>7013</v>
      </c>
      <c r="E190" s="57" t="s">
        <v>119</v>
      </c>
      <c r="F190" s="35">
        <f t="shared" si="122"/>
        <v>0</v>
      </c>
      <c r="G190" s="35"/>
      <c r="H190" s="35"/>
      <c r="I190" s="35"/>
      <c r="J190" s="35"/>
      <c r="K190" s="35"/>
      <c r="L190" s="35"/>
      <c r="M190" s="35"/>
      <c r="N190" s="35"/>
    </row>
    <row r="191" spans="1:14">
      <c r="A191" s="23"/>
      <c r="B191" s="24"/>
      <c r="C191" s="24">
        <v>702</v>
      </c>
      <c r="D191" s="118" t="s">
        <v>120</v>
      </c>
      <c r="E191" s="119"/>
      <c r="F191" s="25">
        <f t="shared" si="122"/>
        <v>0</v>
      </c>
      <c r="G191" s="25">
        <f>SUM(G192:G194)</f>
        <v>0</v>
      </c>
      <c r="H191" s="25">
        <f t="shared" ref="H191" si="123">SUM(H192:H194)</f>
        <v>0</v>
      </c>
      <c r="I191" s="25">
        <f t="shared" ref="I191" si="124">SUM(I192:I194)</f>
        <v>0</v>
      </c>
      <c r="J191" s="25">
        <f t="shared" ref="J191" si="125">SUM(J192:J194)</f>
        <v>0</v>
      </c>
      <c r="K191" s="25">
        <f t="shared" ref="K191" si="126">SUM(K192:K194)</f>
        <v>0</v>
      </c>
      <c r="L191" s="25">
        <f t="shared" ref="L191" si="127">SUM(L192:L194)</f>
        <v>0</v>
      </c>
      <c r="M191" s="25">
        <f t="shared" ref="M191" si="128">SUM(M192:M194)</f>
        <v>0</v>
      </c>
      <c r="N191" s="25">
        <f t="shared" ref="N191" si="129">SUM(N192:N194)</f>
        <v>0</v>
      </c>
    </row>
    <row r="192" spans="1:14">
      <c r="A192" s="32"/>
      <c r="B192" s="33"/>
      <c r="C192" s="33"/>
      <c r="D192" s="33">
        <v>7021</v>
      </c>
      <c r="E192" s="57" t="s">
        <v>121</v>
      </c>
      <c r="F192" s="35">
        <f t="shared" si="122"/>
        <v>0</v>
      </c>
      <c r="G192" s="35"/>
      <c r="H192" s="35"/>
      <c r="I192" s="35"/>
      <c r="J192" s="35"/>
      <c r="K192" s="35"/>
      <c r="L192" s="35"/>
      <c r="M192" s="35"/>
      <c r="N192" s="35"/>
    </row>
    <row r="193" spans="1:14">
      <c r="A193" s="32"/>
      <c r="B193" s="33"/>
      <c r="C193" s="33"/>
      <c r="D193" s="33">
        <v>7022</v>
      </c>
      <c r="E193" s="57" t="s">
        <v>122</v>
      </c>
      <c r="F193" s="35">
        <f t="shared" ref="F193:F197" si="130">SUM(G193:N193)</f>
        <v>0</v>
      </c>
      <c r="G193" s="35"/>
      <c r="H193" s="35"/>
      <c r="I193" s="35"/>
      <c r="J193" s="35"/>
      <c r="K193" s="35"/>
      <c r="L193" s="35"/>
      <c r="M193" s="35"/>
      <c r="N193" s="35"/>
    </row>
    <row r="194" spans="1:14">
      <c r="A194" s="32"/>
      <c r="B194" s="33"/>
      <c r="C194" s="33"/>
      <c r="D194" s="33">
        <v>7023</v>
      </c>
      <c r="E194" s="57" t="s">
        <v>123</v>
      </c>
      <c r="F194" s="35">
        <f t="shared" si="130"/>
        <v>0</v>
      </c>
      <c r="G194" s="35"/>
      <c r="H194" s="35"/>
      <c r="I194" s="35"/>
      <c r="J194" s="35"/>
      <c r="K194" s="35"/>
      <c r="L194" s="35"/>
      <c r="M194" s="35"/>
      <c r="N194" s="35"/>
    </row>
    <row r="195" spans="1:14">
      <c r="A195" s="9"/>
      <c r="B195" s="10">
        <v>8</v>
      </c>
      <c r="C195" s="120" t="s">
        <v>124</v>
      </c>
      <c r="D195" s="121"/>
      <c r="E195" s="119"/>
      <c r="F195" s="11">
        <f t="shared" si="130"/>
        <v>0</v>
      </c>
      <c r="G195" s="11">
        <f t="shared" ref="G195:N195" si="131">SUM(G196+G201+G220)</f>
        <v>0</v>
      </c>
      <c r="H195" s="11">
        <f t="shared" si="131"/>
        <v>0</v>
      </c>
      <c r="I195" s="11">
        <f t="shared" si="131"/>
        <v>0</v>
      </c>
      <c r="J195" s="11">
        <f t="shared" si="131"/>
        <v>0</v>
      </c>
      <c r="K195" s="11">
        <f t="shared" si="131"/>
        <v>0</v>
      </c>
      <c r="L195" s="11">
        <f t="shared" si="131"/>
        <v>0</v>
      </c>
      <c r="M195" s="11">
        <f t="shared" si="131"/>
        <v>0</v>
      </c>
      <c r="N195" s="11">
        <f t="shared" si="131"/>
        <v>0</v>
      </c>
    </row>
    <row r="196" spans="1:14">
      <c r="A196" s="23"/>
      <c r="B196" s="24"/>
      <c r="C196" s="24">
        <v>801</v>
      </c>
      <c r="D196" s="118" t="s">
        <v>125</v>
      </c>
      <c r="E196" s="119"/>
      <c r="F196" s="25">
        <f t="shared" si="130"/>
        <v>0</v>
      </c>
      <c r="G196" s="25">
        <f>SUM(G197:G200)</f>
        <v>0</v>
      </c>
      <c r="H196" s="25">
        <f t="shared" ref="H196:N196" si="132">SUM(H197:H200)</f>
        <v>0</v>
      </c>
      <c r="I196" s="25">
        <f t="shared" si="132"/>
        <v>0</v>
      </c>
      <c r="J196" s="25">
        <f t="shared" si="132"/>
        <v>0</v>
      </c>
      <c r="K196" s="25">
        <f t="shared" si="132"/>
        <v>0</v>
      </c>
      <c r="L196" s="25">
        <f t="shared" si="132"/>
        <v>0</v>
      </c>
      <c r="M196" s="25">
        <f t="shared" si="132"/>
        <v>0</v>
      </c>
      <c r="N196" s="25">
        <f t="shared" si="132"/>
        <v>0</v>
      </c>
    </row>
    <row r="197" spans="1:14">
      <c r="A197" s="32"/>
      <c r="B197" s="33"/>
      <c r="C197" s="33"/>
      <c r="D197" s="33">
        <v>8011</v>
      </c>
      <c r="E197" s="57" t="s">
        <v>50</v>
      </c>
      <c r="F197" s="35">
        <f t="shared" si="130"/>
        <v>0</v>
      </c>
      <c r="G197" s="35"/>
      <c r="H197" s="35"/>
      <c r="I197" s="35"/>
      <c r="J197" s="35"/>
      <c r="K197" s="35"/>
      <c r="L197" s="35"/>
      <c r="M197" s="35"/>
      <c r="N197" s="35"/>
    </row>
    <row r="198" spans="1:14">
      <c r="A198" s="32"/>
      <c r="B198" s="33"/>
      <c r="C198" s="33"/>
      <c r="D198" s="33">
        <v>8012</v>
      </c>
      <c r="E198" s="57" t="s">
        <v>126</v>
      </c>
      <c r="F198" s="35">
        <f t="shared" ref="F198:F202" si="133">SUM(G198:N198)</f>
        <v>0</v>
      </c>
      <c r="G198" s="35"/>
      <c r="H198" s="35"/>
      <c r="I198" s="35"/>
      <c r="J198" s="35"/>
      <c r="K198" s="35"/>
      <c r="L198" s="35"/>
      <c r="M198" s="35"/>
      <c r="N198" s="35"/>
    </row>
    <row r="199" spans="1:14">
      <c r="A199" s="32"/>
      <c r="B199" s="33"/>
      <c r="C199" s="33"/>
      <c r="D199" s="33">
        <v>8013</v>
      </c>
      <c r="E199" s="57" t="s">
        <v>108</v>
      </c>
      <c r="F199" s="35">
        <f t="shared" si="133"/>
        <v>0</v>
      </c>
      <c r="G199" s="35"/>
      <c r="H199" s="35"/>
      <c r="I199" s="35"/>
      <c r="J199" s="35"/>
      <c r="K199" s="35"/>
      <c r="L199" s="35"/>
      <c r="M199" s="35"/>
      <c r="N199" s="35"/>
    </row>
    <row r="200" spans="1:14">
      <c r="A200" s="32"/>
      <c r="B200" s="33"/>
      <c r="C200" s="33"/>
      <c r="D200" s="33"/>
      <c r="E200" s="57"/>
      <c r="F200" s="35">
        <f t="shared" si="133"/>
        <v>0</v>
      </c>
      <c r="G200" s="35"/>
      <c r="H200" s="35"/>
      <c r="I200" s="35"/>
      <c r="J200" s="35"/>
      <c r="K200" s="35"/>
      <c r="L200" s="35"/>
      <c r="M200" s="35"/>
      <c r="N200" s="35"/>
    </row>
    <row r="201" spans="1:14">
      <c r="A201" s="23"/>
      <c r="B201" s="24"/>
      <c r="C201" s="24">
        <v>802</v>
      </c>
      <c r="D201" s="118" t="s">
        <v>127</v>
      </c>
      <c r="E201" s="119"/>
      <c r="F201" s="25">
        <f t="shared" si="133"/>
        <v>0</v>
      </c>
      <c r="G201" s="25">
        <f>SUM(G202:G205)</f>
        <v>0</v>
      </c>
      <c r="H201" s="25">
        <f t="shared" ref="H201" si="134">SUM(H202:H205)</f>
        <v>0</v>
      </c>
      <c r="I201" s="25">
        <f t="shared" ref="I201" si="135">SUM(I202:I205)</f>
        <v>0</v>
      </c>
      <c r="J201" s="25">
        <f t="shared" ref="J201" si="136">SUM(J202:J205)</f>
        <v>0</v>
      </c>
      <c r="K201" s="25">
        <f t="shared" ref="K201" si="137">SUM(K202:K205)</f>
        <v>0</v>
      </c>
      <c r="L201" s="25">
        <f t="shared" ref="L201" si="138">SUM(L202:L205)</f>
        <v>0</v>
      </c>
      <c r="M201" s="25">
        <f t="shared" ref="M201" si="139">SUM(M202:M205)</f>
        <v>0</v>
      </c>
      <c r="N201" s="25">
        <f t="shared" ref="N201" si="140">SUM(N202:N205)</f>
        <v>0</v>
      </c>
    </row>
    <row r="202" spans="1:14">
      <c r="A202" s="32"/>
      <c r="B202" s="33"/>
      <c r="C202" s="33"/>
      <c r="D202" s="33">
        <v>8021</v>
      </c>
      <c r="E202" s="57" t="s">
        <v>50</v>
      </c>
      <c r="F202" s="35">
        <f t="shared" si="133"/>
        <v>0</v>
      </c>
      <c r="G202" s="35"/>
      <c r="H202" s="35"/>
      <c r="I202" s="35"/>
      <c r="J202" s="35"/>
      <c r="K202" s="35"/>
      <c r="L202" s="35"/>
      <c r="M202" s="35"/>
      <c r="N202" s="35"/>
    </row>
    <row r="203" spans="1:14">
      <c r="A203" s="32"/>
      <c r="B203" s="33"/>
      <c r="C203" s="33"/>
      <c r="D203" s="33">
        <v>8022</v>
      </c>
      <c r="E203" s="57" t="s">
        <v>126</v>
      </c>
      <c r="F203" s="35">
        <f t="shared" ref="F203:F208" si="141">SUM(G203:N203)</f>
        <v>0</v>
      </c>
      <c r="G203" s="35"/>
      <c r="H203" s="35"/>
      <c r="I203" s="35"/>
      <c r="J203" s="35"/>
      <c r="K203" s="35"/>
      <c r="L203" s="35"/>
      <c r="M203" s="35"/>
      <c r="N203" s="35"/>
    </row>
    <row r="204" spans="1:14">
      <c r="A204" s="32"/>
      <c r="B204" s="33"/>
      <c r="C204" s="33"/>
      <c r="D204" s="33">
        <v>8023</v>
      </c>
      <c r="E204" s="57" t="s">
        <v>108</v>
      </c>
      <c r="F204" s="35">
        <f t="shared" si="141"/>
        <v>0</v>
      </c>
      <c r="G204" s="35"/>
      <c r="H204" s="35"/>
      <c r="I204" s="35"/>
      <c r="J204" s="35"/>
      <c r="K204" s="35"/>
      <c r="L204" s="35"/>
      <c r="M204" s="35"/>
      <c r="N204" s="35"/>
    </row>
    <row r="205" spans="1:14">
      <c r="A205" s="32"/>
      <c r="B205" s="33"/>
      <c r="C205" s="33"/>
      <c r="D205" s="33"/>
      <c r="E205" s="57"/>
      <c r="F205" s="35">
        <f t="shared" si="141"/>
        <v>0</v>
      </c>
      <c r="G205" s="35"/>
      <c r="H205" s="35"/>
      <c r="I205" s="35"/>
      <c r="J205" s="35"/>
      <c r="K205" s="35"/>
      <c r="L205" s="35"/>
      <c r="M205" s="35"/>
      <c r="N205" s="35"/>
    </row>
    <row r="206" spans="1:14">
      <c r="A206" s="9"/>
      <c r="B206" s="10">
        <v>9</v>
      </c>
      <c r="C206" s="120" t="s">
        <v>128</v>
      </c>
      <c r="D206" s="121"/>
      <c r="E206" s="119"/>
      <c r="F206" s="11">
        <f t="shared" si="141"/>
        <v>1500</v>
      </c>
      <c r="G206" s="11">
        <f>SUM(G207+G214+G231)</f>
        <v>0</v>
      </c>
      <c r="H206" s="11">
        <f t="shared" ref="H206:N206" si="142">SUM(H207+H214+H231)</f>
        <v>0</v>
      </c>
      <c r="I206" s="11">
        <f t="shared" si="142"/>
        <v>0</v>
      </c>
      <c r="J206" s="11">
        <f t="shared" si="142"/>
        <v>0</v>
      </c>
      <c r="K206" s="11">
        <f t="shared" si="142"/>
        <v>1500</v>
      </c>
      <c r="L206" s="11">
        <f t="shared" si="142"/>
        <v>0</v>
      </c>
      <c r="M206" s="11">
        <f t="shared" si="142"/>
        <v>0</v>
      </c>
      <c r="N206" s="11">
        <f t="shared" si="142"/>
        <v>0</v>
      </c>
    </row>
    <row r="207" spans="1:14">
      <c r="A207" s="23"/>
      <c r="B207" s="24"/>
      <c r="C207" s="24">
        <v>901</v>
      </c>
      <c r="D207" s="118" t="s">
        <v>129</v>
      </c>
      <c r="E207" s="119"/>
      <c r="F207" s="25">
        <f t="shared" si="141"/>
        <v>1500</v>
      </c>
      <c r="G207" s="25">
        <f>SUM(G208:G213)</f>
        <v>0</v>
      </c>
      <c r="H207" s="25">
        <f t="shared" ref="H207:N207" si="143">SUM(H208:H213)</f>
        <v>0</v>
      </c>
      <c r="I207" s="25">
        <f t="shared" si="143"/>
        <v>0</v>
      </c>
      <c r="J207" s="25">
        <f t="shared" si="143"/>
        <v>0</v>
      </c>
      <c r="K207" s="25">
        <f t="shared" si="143"/>
        <v>1500</v>
      </c>
      <c r="L207" s="25">
        <f t="shared" si="143"/>
        <v>0</v>
      </c>
      <c r="M207" s="25">
        <f t="shared" si="143"/>
        <v>0</v>
      </c>
      <c r="N207" s="25">
        <f t="shared" si="143"/>
        <v>0</v>
      </c>
    </row>
    <row r="208" spans="1:14">
      <c r="A208" s="32"/>
      <c r="B208" s="33"/>
      <c r="C208" s="33"/>
      <c r="D208" s="33">
        <v>9011</v>
      </c>
      <c r="E208" s="57" t="s">
        <v>50</v>
      </c>
      <c r="F208" s="35">
        <f t="shared" si="141"/>
        <v>0</v>
      </c>
      <c r="G208" s="35"/>
      <c r="H208" s="35"/>
      <c r="I208" s="35"/>
      <c r="J208" s="35"/>
      <c r="K208" s="35"/>
      <c r="L208" s="35"/>
      <c r="M208" s="35"/>
      <c r="N208" s="35"/>
    </row>
    <row r="209" spans="1:14">
      <c r="A209" s="32"/>
      <c r="B209" s="33"/>
      <c r="C209" s="33"/>
      <c r="D209" s="33">
        <v>9012</v>
      </c>
      <c r="E209" s="57" t="s">
        <v>126</v>
      </c>
      <c r="F209" s="35">
        <f t="shared" ref="F209:F215" si="144">SUM(G209:N209)</f>
        <v>0</v>
      </c>
      <c r="G209" s="35"/>
      <c r="H209" s="35"/>
      <c r="I209" s="35"/>
      <c r="J209" s="35"/>
      <c r="K209" s="35"/>
      <c r="L209" s="35"/>
      <c r="M209" s="35"/>
      <c r="N209" s="35"/>
    </row>
    <row r="210" spans="1:14">
      <c r="A210" s="32"/>
      <c r="B210" s="33"/>
      <c r="C210" s="33"/>
      <c r="D210" s="33">
        <v>9013</v>
      </c>
      <c r="E210" s="57" t="s">
        <v>130</v>
      </c>
      <c r="F210" s="35">
        <f t="shared" si="144"/>
        <v>0</v>
      </c>
      <c r="G210" s="35"/>
      <c r="H210" s="35"/>
      <c r="I210" s="35"/>
      <c r="J210" s="35"/>
      <c r="K210" s="35"/>
      <c r="L210" s="35"/>
      <c r="M210" s="35"/>
      <c r="N210" s="35"/>
    </row>
    <row r="211" spans="1:14">
      <c r="A211" s="32"/>
      <c r="B211" s="33"/>
      <c r="C211" s="33"/>
      <c r="D211" s="33">
        <v>9014</v>
      </c>
      <c r="E211" s="57" t="s">
        <v>131</v>
      </c>
      <c r="F211" s="35">
        <f t="shared" si="144"/>
        <v>1500</v>
      </c>
      <c r="G211" s="35"/>
      <c r="H211" s="35"/>
      <c r="I211" s="35"/>
      <c r="J211" s="35"/>
      <c r="K211" s="35">
        <v>1500</v>
      </c>
      <c r="L211" s="35"/>
      <c r="M211" s="35"/>
      <c r="N211" s="35"/>
    </row>
    <row r="212" spans="1:14">
      <c r="A212" s="32"/>
      <c r="B212" s="33"/>
      <c r="C212" s="33"/>
      <c r="D212" s="33">
        <v>9015</v>
      </c>
      <c r="E212" s="57" t="s">
        <v>108</v>
      </c>
      <c r="F212" s="35">
        <f t="shared" si="144"/>
        <v>0</v>
      </c>
      <c r="G212" s="35"/>
      <c r="H212" s="35"/>
      <c r="I212" s="35"/>
      <c r="J212" s="35"/>
      <c r="K212" s="35"/>
      <c r="L212" s="35"/>
      <c r="M212" s="35"/>
      <c r="N212" s="35"/>
    </row>
    <row r="213" spans="1:14">
      <c r="A213" s="32"/>
      <c r="B213" s="33"/>
      <c r="C213" s="33"/>
      <c r="D213" s="33"/>
      <c r="E213" s="57"/>
      <c r="F213" s="35">
        <f t="shared" si="144"/>
        <v>0</v>
      </c>
      <c r="G213" s="35"/>
      <c r="H213" s="35"/>
      <c r="I213" s="35"/>
      <c r="J213" s="35"/>
      <c r="K213" s="35"/>
      <c r="L213" s="35"/>
      <c r="M213" s="35"/>
      <c r="N213" s="35"/>
    </row>
    <row r="214" spans="1:14">
      <c r="A214" s="23"/>
      <c r="B214" s="24"/>
      <c r="C214" s="24">
        <v>902</v>
      </c>
      <c r="D214" s="118" t="s">
        <v>132</v>
      </c>
      <c r="E214" s="119"/>
      <c r="F214" s="25">
        <f t="shared" si="144"/>
        <v>0</v>
      </c>
      <c r="G214" s="25">
        <f>SUM(G215:G219)</f>
        <v>0</v>
      </c>
      <c r="H214" s="25">
        <f>SUM(H215:H219)</f>
        <v>0</v>
      </c>
      <c r="I214" s="25">
        <f t="shared" ref="I214:N214" si="145">SUM(I215:I219)</f>
        <v>0</v>
      </c>
      <c r="J214" s="25">
        <f t="shared" si="145"/>
        <v>0</v>
      </c>
      <c r="K214" s="25">
        <f t="shared" si="145"/>
        <v>0</v>
      </c>
      <c r="L214" s="25">
        <f t="shared" si="145"/>
        <v>0</v>
      </c>
      <c r="M214" s="25">
        <f t="shared" si="145"/>
        <v>0</v>
      </c>
      <c r="N214" s="25">
        <f t="shared" si="145"/>
        <v>0</v>
      </c>
    </row>
    <row r="215" spans="1:14">
      <c r="A215" s="32"/>
      <c r="B215" s="33"/>
      <c r="C215" s="33"/>
      <c r="D215" s="33">
        <v>9021</v>
      </c>
      <c r="E215" s="57" t="s">
        <v>50</v>
      </c>
      <c r="F215" s="35">
        <f t="shared" si="144"/>
        <v>0</v>
      </c>
      <c r="G215" s="35"/>
      <c r="H215" s="35"/>
      <c r="I215" s="35"/>
      <c r="J215" s="35"/>
      <c r="K215" s="35"/>
      <c r="L215" s="35"/>
      <c r="M215" s="35"/>
      <c r="N215" s="35"/>
    </row>
    <row r="216" spans="1:14">
      <c r="A216" s="32"/>
      <c r="B216" s="33"/>
      <c r="C216" s="33"/>
      <c r="D216" s="33">
        <v>9022</v>
      </c>
      <c r="E216" s="57" t="s">
        <v>126</v>
      </c>
      <c r="F216" s="35">
        <f t="shared" ref="F216:F221" si="146">SUM(G216:N216)</f>
        <v>0</v>
      </c>
      <c r="G216" s="35"/>
      <c r="H216" s="35"/>
      <c r="I216" s="35"/>
      <c r="J216" s="35"/>
      <c r="K216" s="35"/>
      <c r="L216" s="35"/>
      <c r="M216" s="35"/>
      <c r="N216" s="35"/>
    </row>
    <row r="217" spans="1:14">
      <c r="A217" s="32"/>
      <c r="B217" s="33"/>
      <c r="C217" s="33"/>
      <c r="D217" s="33">
        <v>9023</v>
      </c>
      <c r="E217" s="57" t="s">
        <v>108</v>
      </c>
      <c r="F217" s="35">
        <f t="shared" si="146"/>
        <v>0</v>
      </c>
      <c r="G217" s="35"/>
      <c r="H217" s="35"/>
      <c r="I217" s="35"/>
      <c r="J217" s="35"/>
      <c r="K217" s="35"/>
      <c r="L217" s="35"/>
      <c r="M217" s="35"/>
      <c r="N217" s="35"/>
    </row>
    <row r="218" spans="1:14">
      <c r="A218" s="32"/>
      <c r="B218" s="33"/>
      <c r="C218" s="33"/>
      <c r="D218" s="33">
        <v>9024</v>
      </c>
      <c r="E218" s="57" t="s">
        <v>133</v>
      </c>
      <c r="F218" s="35">
        <f t="shared" si="146"/>
        <v>0</v>
      </c>
      <c r="G218" s="35"/>
      <c r="H218" s="35"/>
      <c r="I218" s="35"/>
      <c r="J218" s="35"/>
      <c r="K218" s="35"/>
      <c r="L218" s="35"/>
      <c r="M218" s="35"/>
      <c r="N218" s="35"/>
    </row>
    <row r="219" spans="1:14">
      <c r="A219" s="32"/>
      <c r="B219" s="33"/>
      <c r="C219" s="33"/>
      <c r="D219" s="33"/>
      <c r="E219" s="57"/>
      <c r="F219" s="35">
        <f t="shared" si="146"/>
        <v>0</v>
      </c>
      <c r="G219" s="35"/>
      <c r="H219" s="35"/>
      <c r="I219" s="35"/>
      <c r="J219" s="35"/>
      <c r="K219" s="35"/>
      <c r="L219" s="35"/>
      <c r="M219" s="35"/>
      <c r="N219" s="35"/>
    </row>
    <row r="220" spans="1:14">
      <c r="A220" s="23"/>
      <c r="B220" s="24"/>
      <c r="C220" s="24">
        <v>903</v>
      </c>
      <c r="D220" s="118" t="s">
        <v>134</v>
      </c>
      <c r="E220" s="119"/>
      <c r="F220" s="25">
        <f t="shared" si="146"/>
        <v>0</v>
      </c>
      <c r="G220" s="25">
        <f>SUM(G221:G224)</f>
        <v>0</v>
      </c>
      <c r="H220" s="25">
        <f t="shared" ref="H220:N220" si="147">SUM(H221:H224)</f>
        <v>0</v>
      </c>
      <c r="I220" s="25">
        <f t="shared" si="147"/>
        <v>0</v>
      </c>
      <c r="J220" s="25">
        <f t="shared" si="147"/>
        <v>0</v>
      </c>
      <c r="K220" s="25">
        <f t="shared" si="147"/>
        <v>0</v>
      </c>
      <c r="L220" s="25">
        <f t="shared" si="147"/>
        <v>0</v>
      </c>
      <c r="M220" s="25">
        <f t="shared" si="147"/>
        <v>0</v>
      </c>
      <c r="N220" s="25">
        <f t="shared" si="147"/>
        <v>0</v>
      </c>
    </row>
    <row r="221" spans="1:14">
      <c r="A221" s="32"/>
      <c r="B221" s="33"/>
      <c r="C221" s="33"/>
      <c r="D221" s="33">
        <v>9031</v>
      </c>
      <c r="E221" s="57" t="s">
        <v>135</v>
      </c>
      <c r="F221" s="35">
        <f t="shared" si="146"/>
        <v>0</v>
      </c>
      <c r="G221" s="35"/>
      <c r="H221" s="35"/>
      <c r="I221" s="35"/>
      <c r="J221" s="35"/>
      <c r="K221" s="35"/>
      <c r="L221" s="35"/>
      <c r="M221" s="35"/>
      <c r="N221" s="35"/>
    </row>
    <row r="222" spans="1:14">
      <c r="A222" s="32"/>
      <c r="B222" s="33"/>
      <c r="C222" s="33"/>
      <c r="D222" s="33">
        <v>9032</v>
      </c>
      <c r="E222" s="57" t="s">
        <v>136</v>
      </c>
      <c r="F222" s="35">
        <f t="shared" ref="F222:F224" si="148">SUM(G222:N222)</f>
        <v>0</v>
      </c>
      <c r="G222" s="35"/>
      <c r="H222" s="35"/>
      <c r="I222" s="35"/>
      <c r="J222" s="35"/>
      <c r="K222" s="35"/>
      <c r="L222" s="35"/>
      <c r="M222" s="35"/>
      <c r="N222" s="35"/>
    </row>
    <row r="223" spans="1:14">
      <c r="A223" s="32"/>
      <c r="B223" s="33"/>
      <c r="C223" s="33"/>
      <c r="D223" s="33">
        <v>9033</v>
      </c>
      <c r="E223" s="57" t="s">
        <v>137</v>
      </c>
      <c r="F223" s="35">
        <f t="shared" si="148"/>
        <v>0</v>
      </c>
      <c r="G223" s="35"/>
      <c r="H223" s="35"/>
      <c r="I223" s="35"/>
      <c r="J223" s="35"/>
      <c r="K223" s="35"/>
      <c r="L223" s="35"/>
      <c r="M223" s="35"/>
      <c r="N223" s="35"/>
    </row>
    <row r="224" spans="1:14">
      <c r="A224" s="32"/>
      <c r="B224" s="33"/>
      <c r="C224" s="33"/>
      <c r="D224" s="33"/>
      <c r="E224" s="57"/>
      <c r="F224" s="35">
        <f t="shared" si="148"/>
        <v>0</v>
      </c>
      <c r="G224" s="35"/>
      <c r="H224" s="35"/>
      <c r="I224" s="35"/>
      <c r="J224" s="35"/>
      <c r="K224" s="35"/>
      <c r="L224" s="35"/>
      <c r="M224" s="35"/>
      <c r="N224" s="35"/>
    </row>
  </sheetData>
  <mergeCells count="46">
    <mergeCell ref="B1:E1"/>
    <mergeCell ref="B2:E2"/>
    <mergeCell ref="B3:E3"/>
    <mergeCell ref="B4:E4"/>
    <mergeCell ref="C5:E5"/>
    <mergeCell ref="D6:E6"/>
    <mergeCell ref="D14:E14"/>
    <mergeCell ref="D23:E23"/>
    <mergeCell ref="D33:E33"/>
    <mergeCell ref="D38:E38"/>
    <mergeCell ref="D43:E43"/>
    <mergeCell ref="D45:E45"/>
    <mergeCell ref="C47:E47"/>
    <mergeCell ref="D48:E48"/>
    <mergeCell ref="D54:E54"/>
    <mergeCell ref="D62:E62"/>
    <mergeCell ref="D69:E69"/>
    <mergeCell ref="C81:E81"/>
    <mergeCell ref="D82:E82"/>
    <mergeCell ref="D91:E91"/>
    <mergeCell ref="D100:E100"/>
    <mergeCell ref="D109:E109"/>
    <mergeCell ref="C118:E118"/>
    <mergeCell ref="D119:E119"/>
    <mergeCell ref="D123:E123"/>
    <mergeCell ref="D128:E128"/>
    <mergeCell ref="C134:E134"/>
    <mergeCell ref="D135:E135"/>
    <mergeCell ref="D140:E140"/>
    <mergeCell ref="D147:E147"/>
    <mergeCell ref="D154:E154"/>
    <mergeCell ref="D160:E160"/>
    <mergeCell ref="C167:E167"/>
    <mergeCell ref="D168:E168"/>
    <mergeCell ref="D174:E174"/>
    <mergeCell ref="D179:E179"/>
    <mergeCell ref="C186:E186"/>
    <mergeCell ref="D187:E187"/>
    <mergeCell ref="D191:E191"/>
    <mergeCell ref="C195:E195"/>
    <mergeCell ref="D220:E220"/>
    <mergeCell ref="D196:E196"/>
    <mergeCell ref="D201:E201"/>
    <mergeCell ref="C206:E206"/>
    <mergeCell ref="D207:E207"/>
    <mergeCell ref="D214:E21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46"/>
  <sheetViews>
    <sheetView tabSelected="1" workbookViewId="0">
      <pane ySplit="1" topLeftCell="A131" activePane="bottomLeft" state="frozen"/>
      <selection pane="bottomLeft" activeCell="G149" sqref="G149"/>
    </sheetView>
  </sheetViews>
  <sheetFormatPr defaultColWidth="9" defaultRowHeight="15"/>
  <cols>
    <col min="1" max="1" width="9" customWidth="1"/>
    <col min="2" max="2" width="3" customWidth="1"/>
    <col min="3" max="3" width="5" customWidth="1"/>
    <col min="4" max="4" width="4.42578125" hidden="1" customWidth="1"/>
    <col min="5" max="5" width="46.140625" customWidth="1"/>
    <col min="6" max="18" width="11.7109375" customWidth="1"/>
  </cols>
  <sheetData>
    <row r="1" spans="1:18" ht="51">
      <c r="A1" s="1"/>
      <c r="B1" s="136" t="s">
        <v>0</v>
      </c>
      <c r="C1" s="137"/>
      <c r="D1" s="137"/>
      <c r="E1" s="138"/>
      <c r="F1" s="2" t="s">
        <v>245</v>
      </c>
      <c r="G1" s="3" t="s">
        <v>138</v>
      </c>
      <c r="H1" s="4" t="s">
        <v>139</v>
      </c>
      <c r="I1" s="4" t="s">
        <v>4</v>
      </c>
      <c r="J1" s="4" t="s">
        <v>5</v>
      </c>
      <c r="K1" s="4" t="s">
        <v>6</v>
      </c>
      <c r="L1" s="4" t="s">
        <v>140</v>
      </c>
      <c r="M1" s="4" t="s">
        <v>141</v>
      </c>
      <c r="N1" s="4" t="s">
        <v>7</v>
      </c>
      <c r="O1" s="4" t="s">
        <v>8</v>
      </c>
      <c r="P1" s="3" t="s">
        <v>142</v>
      </c>
      <c r="Q1" s="43" t="s">
        <v>237</v>
      </c>
      <c r="R1" s="43" t="s">
        <v>143</v>
      </c>
    </row>
    <row r="2" spans="1:18">
      <c r="A2" s="68"/>
      <c r="B2" s="136" t="s">
        <v>10</v>
      </c>
      <c r="C2" s="137"/>
      <c r="D2" s="137"/>
      <c r="E2" s="138"/>
      <c r="F2" s="37">
        <v>171624</v>
      </c>
      <c r="G2" s="37">
        <v>129000</v>
      </c>
      <c r="H2" s="106">
        <v>5000</v>
      </c>
      <c r="I2" s="88">
        <v>300</v>
      </c>
      <c r="J2" s="88">
        <v>400</v>
      </c>
      <c r="K2" s="88">
        <v>29020</v>
      </c>
      <c r="L2" s="88">
        <v>3504</v>
      </c>
      <c r="M2" s="88">
        <v>800</v>
      </c>
      <c r="N2" s="88">
        <v>8400</v>
      </c>
      <c r="O2" s="89">
        <v>200</v>
      </c>
      <c r="P2" s="37">
        <v>27466</v>
      </c>
      <c r="Q2" s="116">
        <v>26700</v>
      </c>
      <c r="R2" s="111">
        <v>2500000</v>
      </c>
    </row>
    <row r="3" spans="1:18">
      <c r="A3" s="69" t="s">
        <v>11</v>
      </c>
      <c r="B3" s="136" t="s">
        <v>12</v>
      </c>
      <c r="C3" s="137"/>
      <c r="D3" s="137"/>
      <c r="E3" s="138"/>
      <c r="F3" s="6">
        <f>SUM(F2-F4)</f>
        <v>-27466</v>
      </c>
      <c r="G3" s="6">
        <v>0</v>
      </c>
      <c r="H3" s="6">
        <f t="shared" ref="H3:P3" si="0">SUM(H2-H4)</f>
        <v>0</v>
      </c>
      <c r="I3" s="6">
        <f t="shared" si="0"/>
        <v>0</v>
      </c>
      <c r="J3" s="6">
        <f t="shared" si="0"/>
        <v>0</v>
      </c>
      <c r="K3" s="6">
        <f t="shared" si="0"/>
        <v>0</v>
      </c>
      <c r="L3" s="6">
        <f t="shared" si="0"/>
        <v>0</v>
      </c>
      <c r="M3" s="6">
        <f t="shared" si="0"/>
        <v>0</v>
      </c>
      <c r="N3" s="6">
        <f t="shared" si="0"/>
        <v>0</v>
      </c>
      <c r="O3" s="6">
        <f t="shared" si="0"/>
        <v>0</v>
      </c>
      <c r="P3" s="37">
        <f t="shared" si="0"/>
        <v>0</v>
      </c>
      <c r="Q3" s="44">
        <f t="shared" ref="Q3" si="1">SUM(Q2-Q4)</f>
        <v>0</v>
      </c>
      <c r="R3" s="44">
        <f t="shared" ref="R3" si="2">SUM(R2-R4)</f>
        <v>0</v>
      </c>
    </row>
    <row r="4" spans="1:18" ht="24">
      <c r="A4" s="70" t="s">
        <v>13</v>
      </c>
      <c r="B4" s="139" t="s">
        <v>14</v>
      </c>
      <c r="C4" s="137"/>
      <c r="D4" s="137"/>
      <c r="E4" s="138"/>
      <c r="F4" s="71">
        <v>199090</v>
      </c>
      <c r="G4" s="72">
        <f>SUM(G5+G59)</f>
        <v>129000</v>
      </c>
      <c r="H4" s="105">
        <v>5000</v>
      </c>
      <c r="I4" s="72">
        <f>SUM(I5+I59)</f>
        <v>300</v>
      </c>
      <c r="J4" s="72">
        <f>SUM(J5+J59)</f>
        <v>400</v>
      </c>
      <c r="K4" s="72">
        <f t="shared" ref="K4:M4" si="3">SUM(K5+K59)</f>
        <v>29020</v>
      </c>
      <c r="L4" s="72">
        <f t="shared" si="3"/>
        <v>3504</v>
      </c>
      <c r="M4" s="72">
        <f t="shared" si="3"/>
        <v>800</v>
      </c>
      <c r="N4" s="72">
        <f>SUM(N5+N59)</f>
        <v>8400</v>
      </c>
      <c r="O4" s="72">
        <f>SUM(O5+O59)</f>
        <v>200</v>
      </c>
      <c r="P4" s="72">
        <f>SUM(P5+P59)</f>
        <v>27466</v>
      </c>
      <c r="Q4" s="115">
        <f>SUM(Q134)</f>
        <v>26700</v>
      </c>
      <c r="R4" s="110">
        <f>SUM(R134)</f>
        <v>2500000</v>
      </c>
    </row>
    <row r="5" spans="1:18">
      <c r="A5" s="9"/>
      <c r="B5" s="10"/>
      <c r="C5" s="120" t="s">
        <v>15</v>
      </c>
      <c r="D5" s="121"/>
      <c r="E5" s="119"/>
      <c r="F5" s="11">
        <f>SUM(G5:P5)</f>
        <v>129000</v>
      </c>
      <c r="G5" s="11">
        <f>SUM(G28+G32+G6+G39)</f>
        <v>129000</v>
      </c>
      <c r="H5" s="11">
        <f t="shared" ref="H5:O5" si="4">SUM(H28+H32+H6+H39)</f>
        <v>0</v>
      </c>
      <c r="I5" s="11">
        <f t="shared" si="4"/>
        <v>0</v>
      </c>
      <c r="J5" s="11">
        <f t="shared" si="4"/>
        <v>0</v>
      </c>
      <c r="K5" s="11">
        <f t="shared" si="4"/>
        <v>0</v>
      </c>
      <c r="L5" s="11">
        <f t="shared" si="4"/>
        <v>0</v>
      </c>
      <c r="M5" s="11">
        <f t="shared" si="4"/>
        <v>0</v>
      </c>
      <c r="N5" s="11">
        <f t="shared" si="4"/>
        <v>0</v>
      </c>
      <c r="O5" s="11">
        <f t="shared" si="4"/>
        <v>0</v>
      </c>
      <c r="P5" s="11">
        <f>SUM(P28+P32+P6+P39)</f>
        <v>0</v>
      </c>
      <c r="Q5" s="11">
        <f>SUM(Q28+Q32+Q6+Q39)</f>
        <v>0</v>
      </c>
      <c r="R5" s="11">
        <f>SUM(R28+R32+R6+R39)</f>
        <v>0</v>
      </c>
    </row>
    <row r="6" spans="1:18">
      <c r="A6" s="12"/>
      <c r="B6" s="12"/>
      <c r="C6" s="13">
        <v>1</v>
      </c>
      <c r="D6" s="134" t="s">
        <v>144</v>
      </c>
      <c r="E6" s="135"/>
      <c r="F6" s="14">
        <f>SUM(G6:O6)</f>
        <v>86560</v>
      </c>
      <c r="G6" s="14">
        <f>SUM(G7:G27)</f>
        <v>86560</v>
      </c>
      <c r="H6" s="14">
        <f t="shared" ref="H6:Q6" si="5">SUM(H7:H27)</f>
        <v>0</v>
      </c>
      <c r="I6" s="14">
        <f t="shared" si="5"/>
        <v>0</v>
      </c>
      <c r="J6" s="14">
        <f>SUM(J7:J27)</f>
        <v>0</v>
      </c>
      <c r="K6" s="14">
        <f>SUM(K7:K27)</f>
        <v>0</v>
      </c>
      <c r="L6" s="14">
        <f>SUM(L7:L27)</f>
        <v>0</v>
      </c>
      <c r="M6" s="38">
        <f t="shared" ref="M6" si="6">SUM(M7:M27)</f>
        <v>0</v>
      </c>
      <c r="N6" s="38">
        <f t="shared" si="5"/>
        <v>0</v>
      </c>
      <c r="O6" s="39">
        <f t="shared" si="5"/>
        <v>0</v>
      </c>
      <c r="P6" s="39">
        <f t="shared" si="5"/>
        <v>0</v>
      </c>
      <c r="Q6" s="39">
        <f t="shared" si="5"/>
        <v>0</v>
      </c>
      <c r="R6" s="39">
        <f t="shared" ref="R6" si="7">SUM(R7:R27)</f>
        <v>0</v>
      </c>
    </row>
    <row r="7" spans="1:18">
      <c r="A7" s="15">
        <v>41111</v>
      </c>
      <c r="B7" s="16"/>
      <c r="C7" s="16"/>
      <c r="D7" s="17"/>
      <c r="E7" s="18" t="s">
        <v>145</v>
      </c>
      <c r="F7" s="19">
        <f>SUM(G7:Q7)</f>
        <v>46900</v>
      </c>
      <c r="G7" s="20">
        <v>46900</v>
      </c>
      <c r="H7" s="21"/>
      <c r="I7" s="21"/>
      <c r="J7" s="21"/>
      <c r="K7" s="21"/>
      <c r="L7" s="21"/>
      <c r="M7" s="40"/>
      <c r="N7" s="40"/>
      <c r="O7" s="41"/>
      <c r="P7" s="41"/>
      <c r="Q7" s="45"/>
      <c r="R7" s="45"/>
    </row>
    <row r="8" spans="1:18">
      <c r="A8" s="15">
        <v>41112</v>
      </c>
      <c r="B8" s="16"/>
      <c r="C8" s="16"/>
      <c r="D8" s="17"/>
      <c r="E8" s="18" t="s">
        <v>146</v>
      </c>
      <c r="F8" s="19">
        <f t="shared" ref="F8:F28" si="8">SUM(G8:Q8)</f>
        <v>12700</v>
      </c>
      <c r="G8" s="20">
        <v>12700</v>
      </c>
      <c r="H8" s="21"/>
      <c r="I8" s="21"/>
      <c r="J8" s="21"/>
      <c r="K8" s="21"/>
      <c r="L8" s="21"/>
      <c r="M8" s="40"/>
      <c r="N8" s="40"/>
      <c r="O8" s="41"/>
      <c r="P8" s="41"/>
      <c r="Q8" s="45"/>
      <c r="R8" s="45"/>
    </row>
    <row r="9" spans="1:18">
      <c r="A9" s="15">
        <v>41113</v>
      </c>
      <c r="B9" s="16"/>
      <c r="C9" s="16"/>
      <c r="D9" s="17"/>
      <c r="E9" s="18" t="s">
        <v>147</v>
      </c>
      <c r="F9" s="19">
        <f t="shared" si="8"/>
        <v>4000</v>
      </c>
      <c r="G9" s="20">
        <v>4000</v>
      </c>
      <c r="H9" s="21"/>
      <c r="I9" s="21"/>
      <c r="J9" s="21"/>
      <c r="K9" s="21"/>
      <c r="L9" s="21"/>
      <c r="M9" s="40"/>
      <c r="N9" s="40"/>
      <c r="O9" s="41"/>
      <c r="P9" s="41"/>
      <c r="Q9" s="45"/>
      <c r="R9" s="45"/>
    </row>
    <row r="10" spans="1:18">
      <c r="A10" s="15">
        <v>41211</v>
      </c>
      <c r="B10" s="16"/>
      <c r="C10" s="16"/>
      <c r="D10" s="17"/>
      <c r="E10" s="18" t="s">
        <v>148</v>
      </c>
      <c r="F10" s="19">
        <f t="shared" si="8"/>
        <v>2000</v>
      </c>
      <c r="G10" s="20">
        <v>2000</v>
      </c>
      <c r="H10" s="21"/>
      <c r="I10" s="21"/>
      <c r="J10" s="21"/>
      <c r="K10" s="21"/>
      <c r="L10" s="21"/>
      <c r="M10" s="40"/>
      <c r="N10" s="40"/>
      <c r="O10" s="41"/>
      <c r="P10" s="41"/>
      <c r="Q10" s="45"/>
      <c r="R10" s="45"/>
    </row>
    <row r="11" spans="1:18">
      <c r="A11" s="15">
        <v>41211</v>
      </c>
      <c r="B11" s="16"/>
      <c r="C11" s="16"/>
      <c r="D11" s="17"/>
      <c r="E11" s="22" t="s">
        <v>149</v>
      </c>
      <c r="F11" s="19">
        <f t="shared" si="8"/>
        <v>0</v>
      </c>
      <c r="G11" s="20">
        <v>0</v>
      </c>
      <c r="H11" s="21"/>
      <c r="I11" s="21"/>
      <c r="J11" s="21"/>
      <c r="K11" s="21"/>
      <c r="L11" s="21"/>
      <c r="M11" s="40"/>
      <c r="N11" s="40"/>
      <c r="O11" s="41"/>
      <c r="P11" s="41"/>
      <c r="Q11" s="45"/>
      <c r="R11" s="45"/>
    </row>
    <row r="12" spans="1:18">
      <c r="A12" s="15">
        <v>41211</v>
      </c>
      <c r="B12" s="16"/>
      <c r="C12" s="16"/>
      <c r="D12" s="17"/>
      <c r="E12" s="18" t="s">
        <v>150</v>
      </c>
      <c r="F12" s="19">
        <f t="shared" si="8"/>
        <v>1000</v>
      </c>
      <c r="G12" s="20">
        <v>1000</v>
      </c>
      <c r="H12" s="21"/>
      <c r="I12" s="21"/>
      <c r="J12" s="21"/>
      <c r="K12" s="21"/>
      <c r="L12" s="21"/>
      <c r="M12" s="40"/>
      <c r="N12" s="40"/>
      <c r="O12" s="41"/>
      <c r="P12" s="41"/>
      <c r="Q12" s="45"/>
      <c r="R12" s="45"/>
    </row>
    <row r="13" spans="1:18">
      <c r="A13" s="15">
        <v>41213</v>
      </c>
      <c r="B13" s="16"/>
      <c r="C13" s="16"/>
      <c r="D13" s="17"/>
      <c r="E13" s="18" t="s">
        <v>151</v>
      </c>
      <c r="F13" s="19">
        <f t="shared" si="8"/>
        <v>200</v>
      </c>
      <c r="G13" s="20">
        <v>200</v>
      </c>
      <c r="H13" s="21"/>
      <c r="I13" s="21"/>
      <c r="J13" s="21"/>
      <c r="K13" s="21"/>
      <c r="L13" s="21"/>
      <c r="M13" s="40"/>
      <c r="N13" s="40"/>
      <c r="O13" s="41"/>
      <c r="P13" s="41"/>
      <c r="Q13" s="45"/>
      <c r="R13" s="45"/>
    </row>
    <row r="14" spans="1:18">
      <c r="A14" s="15">
        <v>41213</v>
      </c>
      <c r="B14" s="16"/>
      <c r="C14" s="16"/>
      <c r="D14" s="17"/>
      <c r="E14" s="18" t="s">
        <v>152</v>
      </c>
      <c r="F14" s="19">
        <f t="shared" si="8"/>
        <v>400</v>
      </c>
      <c r="G14" s="20">
        <v>400</v>
      </c>
      <c r="H14" s="21"/>
      <c r="I14" s="21"/>
      <c r="J14" s="21"/>
      <c r="K14" s="21"/>
      <c r="L14" s="21"/>
      <c r="M14" s="40"/>
      <c r="N14" s="40"/>
      <c r="O14" s="41"/>
      <c r="P14" s="41"/>
      <c r="Q14" s="45"/>
      <c r="R14" s="45"/>
    </row>
    <row r="15" spans="1:18">
      <c r="A15" s="15">
        <v>41215</v>
      </c>
      <c r="B15" s="16"/>
      <c r="C15" s="16"/>
      <c r="D15" s="17"/>
      <c r="E15" s="18" t="s">
        <v>153</v>
      </c>
      <c r="F15" s="19">
        <f t="shared" si="8"/>
        <v>0</v>
      </c>
      <c r="G15" s="20">
        <v>0</v>
      </c>
      <c r="H15" s="21"/>
      <c r="I15" s="21"/>
      <c r="J15" s="21"/>
      <c r="K15" s="21"/>
      <c r="L15" s="21"/>
      <c r="M15" s="40"/>
      <c r="N15" s="40"/>
      <c r="O15" s="41"/>
      <c r="P15" s="41"/>
      <c r="Q15" s="45"/>
      <c r="R15" s="45"/>
    </row>
    <row r="16" spans="1:18">
      <c r="A16" s="15">
        <v>41215</v>
      </c>
      <c r="B16" s="16"/>
      <c r="C16" s="16"/>
      <c r="D16" s="17"/>
      <c r="E16" s="18" t="s">
        <v>232</v>
      </c>
      <c r="F16" s="19">
        <f t="shared" si="8"/>
        <v>400</v>
      </c>
      <c r="G16" s="20">
        <v>400</v>
      </c>
      <c r="H16" s="21"/>
      <c r="I16" s="21"/>
      <c r="J16" s="21"/>
      <c r="K16" s="21"/>
      <c r="L16" s="21"/>
      <c r="M16" s="40"/>
      <c r="N16" s="40"/>
      <c r="O16" s="41"/>
      <c r="P16" s="41"/>
      <c r="Q16" s="45"/>
      <c r="R16" s="45"/>
    </row>
    <row r="17" spans="1:18">
      <c r="A17" s="15">
        <v>41219</v>
      </c>
      <c r="B17" s="16"/>
      <c r="C17" s="16"/>
      <c r="D17" s="17"/>
      <c r="E17" s="18" t="s">
        <v>154</v>
      </c>
      <c r="F17" s="19">
        <f t="shared" si="8"/>
        <v>2000</v>
      </c>
      <c r="G17" s="20">
        <v>2000</v>
      </c>
      <c r="H17" s="21"/>
      <c r="I17" s="21"/>
      <c r="J17" s="21"/>
      <c r="K17" s="21"/>
      <c r="L17" s="21"/>
      <c r="M17" s="40"/>
      <c r="N17" s="40"/>
      <c r="O17" s="41"/>
      <c r="P17" s="41"/>
      <c r="Q17" s="45"/>
      <c r="R17" s="45"/>
    </row>
    <row r="18" spans="1:18">
      <c r="A18" s="15">
        <v>41311</v>
      </c>
      <c r="B18" s="16"/>
      <c r="C18" s="16"/>
      <c r="D18" s="17"/>
      <c r="E18" s="22" t="s">
        <v>155</v>
      </c>
      <c r="F18" s="19">
        <f t="shared" si="8"/>
        <v>7300</v>
      </c>
      <c r="G18" s="20">
        <v>7300</v>
      </c>
      <c r="H18" s="21"/>
      <c r="I18" s="21"/>
      <c r="J18" s="21"/>
      <c r="K18" s="21"/>
      <c r="L18" s="21"/>
      <c r="M18" s="40"/>
      <c r="N18" s="40"/>
      <c r="O18" s="41"/>
      <c r="P18" s="41"/>
      <c r="Q18" s="45"/>
      <c r="R18" s="45"/>
    </row>
    <row r="19" spans="1:18">
      <c r="A19" s="15"/>
      <c r="B19" s="16"/>
      <c r="C19" s="16"/>
      <c r="D19" s="17"/>
      <c r="E19" s="22" t="s">
        <v>156</v>
      </c>
      <c r="F19" s="19">
        <f t="shared" si="8"/>
        <v>0</v>
      </c>
      <c r="G19" s="20">
        <v>0</v>
      </c>
      <c r="H19" s="21"/>
      <c r="I19" s="21"/>
      <c r="J19" s="21"/>
      <c r="K19" s="21"/>
      <c r="L19" s="21"/>
      <c r="M19" s="40"/>
      <c r="N19" s="40"/>
      <c r="O19" s="41"/>
      <c r="P19" s="41"/>
      <c r="Q19" s="45"/>
      <c r="R19" s="45"/>
    </row>
    <row r="20" spans="1:18" ht="26.25">
      <c r="A20" s="15">
        <v>41331</v>
      </c>
      <c r="B20" s="16"/>
      <c r="C20" s="16"/>
      <c r="D20" s="17"/>
      <c r="E20" s="18" t="s">
        <v>157</v>
      </c>
      <c r="F20" s="19">
        <f t="shared" si="8"/>
        <v>5000</v>
      </c>
      <c r="G20" s="20">
        <v>5000</v>
      </c>
      <c r="H20" s="21"/>
      <c r="I20" s="21"/>
      <c r="J20" s="21"/>
      <c r="K20" s="21"/>
      <c r="L20" s="21"/>
      <c r="M20" s="40"/>
      <c r="N20" s="40"/>
      <c r="O20" s="41"/>
      <c r="P20" s="41"/>
      <c r="Q20" s="45"/>
      <c r="R20" s="45"/>
    </row>
    <row r="21" spans="1:18">
      <c r="A21" s="15">
        <v>42111</v>
      </c>
      <c r="B21" s="16"/>
      <c r="C21" s="16"/>
      <c r="D21" s="17"/>
      <c r="E21" s="18" t="s">
        <v>158</v>
      </c>
      <c r="F21" s="19">
        <f t="shared" si="8"/>
        <v>900</v>
      </c>
      <c r="G21" s="20">
        <v>900</v>
      </c>
      <c r="H21" s="21"/>
      <c r="I21" s="21"/>
      <c r="J21" s="21"/>
      <c r="K21" s="21"/>
      <c r="L21" s="21"/>
      <c r="M21" s="40"/>
      <c r="N21" s="40"/>
      <c r="O21" s="41"/>
      <c r="P21" s="41"/>
      <c r="Q21" s="45"/>
      <c r="R21" s="45"/>
    </row>
    <row r="22" spans="1:18">
      <c r="A22" s="15">
        <v>42113</v>
      </c>
      <c r="B22" s="16"/>
      <c r="C22" s="16"/>
      <c r="D22" s="17"/>
      <c r="E22" s="18" t="s">
        <v>159</v>
      </c>
      <c r="F22" s="19">
        <f t="shared" si="8"/>
        <v>500</v>
      </c>
      <c r="G22" s="20">
        <v>500</v>
      </c>
      <c r="H22" s="21"/>
      <c r="I22" s="21"/>
      <c r="J22" s="21"/>
      <c r="K22" s="21"/>
      <c r="L22" s="21"/>
      <c r="M22" s="40"/>
      <c r="N22" s="40"/>
      <c r="O22" s="41"/>
      <c r="P22" s="41"/>
      <c r="Q22" s="45"/>
      <c r="R22" s="45"/>
    </row>
    <row r="23" spans="1:18">
      <c r="A23" s="15">
        <v>42115</v>
      </c>
      <c r="B23" s="16"/>
      <c r="C23" s="16"/>
      <c r="D23" s="17"/>
      <c r="E23" s="18" t="s">
        <v>160</v>
      </c>
      <c r="F23" s="19">
        <f t="shared" si="8"/>
        <v>200</v>
      </c>
      <c r="G23" s="20">
        <v>200</v>
      </c>
      <c r="H23" s="21"/>
      <c r="I23" s="21"/>
      <c r="J23" s="21"/>
      <c r="K23" s="21"/>
      <c r="L23" s="21"/>
      <c r="M23" s="40"/>
      <c r="N23" s="40"/>
      <c r="O23" s="41"/>
      <c r="P23" s="41"/>
      <c r="Q23" s="45"/>
      <c r="R23" s="45"/>
    </row>
    <row r="24" spans="1:18" ht="26.25">
      <c r="A24" s="15">
        <v>42119</v>
      </c>
      <c r="B24" s="16"/>
      <c r="C24" s="16"/>
      <c r="D24" s="17"/>
      <c r="E24" s="18" t="s">
        <v>161</v>
      </c>
      <c r="F24" s="19">
        <f t="shared" si="8"/>
        <v>200</v>
      </c>
      <c r="G24" s="20">
        <v>200</v>
      </c>
      <c r="H24" s="21"/>
      <c r="I24" s="21"/>
      <c r="J24" s="21"/>
      <c r="K24" s="21"/>
      <c r="L24" s="21"/>
      <c r="M24" s="40"/>
      <c r="N24" s="40"/>
      <c r="O24" s="41"/>
      <c r="P24" s="41"/>
      <c r="Q24" s="45"/>
      <c r="R24" s="45"/>
    </row>
    <row r="25" spans="1:18">
      <c r="A25" s="15">
        <v>42121</v>
      </c>
      <c r="B25" s="16"/>
      <c r="C25" s="16"/>
      <c r="D25" s="17"/>
      <c r="E25" s="18" t="s">
        <v>162</v>
      </c>
      <c r="F25" s="19">
        <f t="shared" si="8"/>
        <v>2800</v>
      </c>
      <c r="G25" s="20">
        <v>2800</v>
      </c>
      <c r="H25" s="21"/>
      <c r="I25" s="21"/>
      <c r="J25" s="21"/>
      <c r="K25" s="21"/>
      <c r="L25" s="21"/>
      <c r="M25" s="40"/>
      <c r="N25" s="40"/>
      <c r="O25" s="41"/>
      <c r="P25" s="41"/>
      <c r="Q25" s="45"/>
      <c r="R25" s="45"/>
    </row>
    <row r="26" spans="1:18">
      <c r="A26" s="15">
        <v>42122</v>
      </c>
      <c r="B26" s="16"/>
      <c r="C26" s="16"/>
      <c r="D26" s="17"/>
      <c r="E26" s="18" t="s">
        <v>163</v>
      </c>
      <c r="F26" s="19">
        <f t="shared" si="8"/>
        <v>60</v>
      </c>
      <c r="G26" s="20">
        <v>60</v>
      </c>
      <c r="H26" s="21"/>
      <c r="I26" s="21"/>
      <c r="J26" s="21"/>
      <c r="K26" s="21"/>
      <c r="L26" s="21"/>
      <c r="M26" s="40"/>
      <c r="N26" s="40"/>
      <c r="O26" s="41"/>
      <c r="P26" s="41"/>
      <c r="Q26" s="45"/>
      <c r="R26" s="45"/>
    </row>
    <row r="27" spans="1:18">
      <c r="A27" s="15"/>
      <c r="B27" s="16"/>
      <c r="C27" s="16"/>
      <c r="D27" s="17"/>
      <c r="E27" s="22"/>
      <c r="F27" s="19">
        <f t="shared" si="8"/>
        <v>0</v>
      </c>
      <c r="G27" s="20">
        <v>0</v>
      </c>
      <c r="H27" s="21"/>
      <c r="I27" s="21"/>
      <c r="J27" s="21"/>
      <c r="K27" s="21"/>
      <c r="L27" s="21"/>
      <c r="M27" s="40"/>
      <c r="N27" s="40"/>
      <c r="O27" s="41"/>
      <c r="P27" s="41"/>
      <c r="Q27" s="45"/>
      <c r="R27" s="45"/>
    </row>
    <row r="28" spans="1:18">
      <c r="A28" s="23"/>
      <c r="B28" s="24"/>
      <c r="C28" s="24">
        <v>2</v>
      </c>
      <c r="D28" s="118" t="s">
        <v>164</v>
      </c>
      <c r="E28" s="124"/>
      <c r="F28" s="25">
        <f t="shared" si="8"/>
        <v>9000</v>
      </c>
      <c r="G28" s="25">
        <f t="shared" ref="G28:Q28" si="9">SUM(G29:G31)</f>
        <v>9000</v>
      </c>
      <c r="H28" s="25">
        <f t="shared" si="9"/>
        <v>0</v>
      </c>
      <c r="I28" s="25">
        <f t="shared" si="9"/>
        <v>0</v>
      </c>
      <c r="J28" s="25">
        <f t="shared" si="9"/>
        <v>0</v>
      </c>
      <c r="K28" s="25">
        <f t="shared" si="9"/>
        <v>0</v>
      </c>
      <c r="L28" s="25">
        <f t="shared" si="9"/>
        <v>0</v>
      </c>
      <c r="M28" s="25">
        <f t="shared" si="9"/>
        <v>0</v>
      </c>
      <c r="N28" s="25">
        <f t="shared" si="9"/>
        <v>0</v>
      </c>
      <c r="O28" s="42">
        <f t="shared" si="9"/>
        <v>0</v>
      </c>
      <c r="P28" s="42">
        <f t="shared" si="9"/>
        <v>0</v>
      </c>
      <c r="Q28" s="42">
        <f t="shared" si="9"/>
        <v>0</v>
      </c>
      <c r="R28" s="42">
        <f t="shared" ref="R28" si="10">SUM(R29:R31)</f>
        <v>0</v>
      </c>
    </row>
    <row r="29" spans="1:18" ht="25.5">
      <c r="A29" s="99">
        <v>42411</v>
      </c>
      <c r="B29" s="27"/>
      <c r="C29" s="27"/>
      <c r="D29" s="27"/>
      <c r="E29" s="28" t="s">
        <v>165</v>
      </c>
      <c r="F29" s="29">
        <f t="shared" ref="F29:F31" si="11">SUM(G29:Q29)</f>
        <v>7500</v>
      </c>
      <c r="G29" s="29">
        <v>7500</v>
      </c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</row>
    <row r="30" spans="1:18" ht="25.5">
      <c r="A30" s="99">
        <v>42412</v>
      </c>
      <c r="B30" s="27"/>
      <c r="C30" s="27"/>
      <c r="D30" s="27"/>
      <c r="E30" s="28" t="s">
        <v>166</v>
      </c>
      <c r="F30" s="29">
        <f t="shared" si="11"/>
        <v>1300</v>
      </c>
      <c r="G30" s="29">
        <v>1300</v>
      </c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</row>
    <row r="31" spans="1:18" ht="25.5">
      <c r="A31" s="99">
        <v>42413</v>
      </c>
      <c r="B31" s="27"/>
      <c r="C31" s="27"/>
      <c r="D31" s="27"/>
      <c r="E31" s="65" t="s">
        <v>229</v>
      </c>
      <c r="F31" s="29">
        <f t="shared" si="11"/>
        <v>200</v>
      </c>
      <c r="G31" s="29">
        <v>200</v>
      </c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8">
      <c r="A32" s="23"/>
      <c r="B32" s="24"/>
      <c r="C32" s="24">
        <v>3</v>
      </c>
      <c r="D32" s="118" t="s">
        <v>170</v>
      </c>
      <c r="E32" s="124"/>
      <c r="F32" s="25">
        <f t="shared" ref="F32" si="12">SUM(G32:Q32)</f>
        <v>33440</v>
      </c>
      <c r="G32" s="25">
        <f t="shared" ref="G32:Q32" si="13">SUM(G33:G38)</f>
        <v>33440</v>
      </c>
      <c r="H32" s="25">
        <f t="shared" si="13"/>
        <v>0</v>
      </c>
      <c r="I32" s="25">
        <f t="shared" si="13"/>
        <v>0</v>
      </c>
      <c r="J32" s="25">
        <f t="shared" si="13"/>
        <v>0</v>
      </c>
      <c r="K32" s="25">
        <f t="shared" si="13"/>
        <v>0</v>
      </c>
      <c r="L32" s="25">
        <f t="shared" si="13"/>
        <v>0</v>
      </c>
      <c r="M32" s="25">
        <f t="shared" si="13"/>
        <v>0</v>
      </c>
      <c r="N32" s="25">
        <f t="shared" si="13"/>
        <v>0</v>
      </c>
      <c r="O32" s="25">
        <f t="shared" si="13"/>
        <v>0</v>
      </c>
      <c r="P32" s="25">
        <f t="shared" si="13"/>
        <v>0</v>
      </c>
      <c r="Q32" s="25">
        <f t="shared" si="13"/>
        <v>0</v>
      </c>
      <c r="R32" s="25">
        <f t="shared" ref="R32" si="14">SUM(R33:R38)</f>
        <v>0</v>
      </c>
    </row>
    <row r="33" spans="1:18" ht="25.5">
      <c r="A33" s="99">
        <v>42523</v>
      </c>
      <c r="B33" s="27"/>
      <c r="C33" s="27"/>
      <c r="D33" s="27"/>
      <c r="E33" s="30" t="s">
        <v>171</v>
      </c>
      <c r="F33" s="29">
        <f t="shared" ref="F33:F38" si="15">SUM(G33:Q33)</f>
        <v>15000</v>
      </c>
      <c r="G33" s="29">
        <v>15000</v>
      </c>
      <c r="H33" s="29">
        <v>0</v>
      </c>
      <c r="I33" s="29"/>
      <c r="J33" s="29"/>
      <c r="K33" s="29"/>
      <c r="L33" s="29"/>
      <c r="M33" s="29"/>
      <c r="N33" s="29"/>
      <c r="O33" s="29"/>
      <c r="P33" s="29"/>
      <c r="Q33" s="29"/>
      <c r="R33" s="29"/>
    </row>
    <row r="34" spans="1:18">
      <c r="A34" s="99">
        <v>42594</v>
      </c>
      <c r="B34" s="27"/>
      <c r="C34" s="27"/>
      <c r="D34" s="27"/>
      <c r="E34" s="30" t="s">
        <v>172</v>
      </c>
      <c r="F34" s="29">
        <f t="shared" si="15"/>
        <v>1200</v>
      </c>
      <c r="G34" s="29">
        <v>1200</v>
      </c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</row>
    <row r="35" spans="1:18">
      <c r="A35" s="99">
        <v>42626</v>
      </c>
      <c r="B35" s="27"/>
      <c r="C35" s="27"/>
      <c r="D35" s="27"/>
      <c r="E35" s="30" t="s">
        <v>173</v>
      </c>
      <c r="F35" s="29">
        <f t="shared" si="15"/>
        <v>500</v>
      </c>
      <c r="G35" s="29">
        <v>500</v>
      </c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</row>
    <row r="36" spans="1:18">
      <c r="A36" s="99">
        <v>42634</v>
      </c>
      <c r="B36" s="27"/>
      <c r="C36" s="27"/>
      <c r="D36" s="27"/>
      <c r="E36" s="31" t="s">
        <v>174</v>
      </c>
      <c r="F36" s="29">
        <f t="shared" si="15"/>
        <v>5740</v>
      </c>
      <c r="G36" s="29">
        <v>5740</v>
      </c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</row>
    <row r="37" spans="1:18">
      <c r="A37" s="99">
        <v>42642</v>
      </c>
      <c r="B37" s="27"/>
      <c r="C37" s="27"/>
      <c r="D37" s="27"/>
      <c r="E37" s="31" t="s">
        <v>81</v>
      </c>
      <c r="F37" s="29">
        <f t="shared" si="15"/>
        <v>4000</v>
      </c>
      <c r="G37" s="29">
        <v>4000</v>
      </c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</row>
    <row r="38" spans="1:18">
      <c r="A38" s="99">
        <v>42911</v>
      </c>
      <c r="B38" s="27"/>
      <c r="C38" s="27"/>
      <c r="D38" s="27"/>
      <c r="E38" s="31" t="s">
        <v>175</v>
      </c>
      <c r="F38" s="29">
        <f t="shared" si="15"/>
        <v>7000</v>
      </c>
      <c r="G38" s="29">
        <v>7000</v>
      </c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</row>
    <row r="39" spans="1:18">
      <c r="A39" s="23"/>
      <c r="B39" s="24"/>
      <c r="C39" s="24">
        <v>4</v>
      </c>
      <c r="D39" s="118" t="s">
        <v>231</v>
      </c>
      <c r="E39" s="124"/>
      <c r="F39" s="25">
        <f>SUM(G39:Q39)</f>
        <v>0</v>
      </c>
      <c r="G39" s="25">
        <f t="shared" ref="G39:Q39" si="16">SUM(G40:G58)</f>
        <v>0</v>
      </c>
      <c r="H39" s="25">
        <f t="shared" si="16"/>
        <v>0</v>
      </c>
      <c r="I39" s="25">
        <f t="shared" si="16"/>
        <v>0</v>
      </c>
      <c r="J39" s="25">
        <f t="shared" si="16"/>
        <v>0</v>
      </c>
      <c r="K39" s="25">
        <f t="shared" si="16"/>
        <v>0</v>
      </c>
      <c r="L39" s="25">
        <f t="shared" si="16"/>
        <v>0</v>
      </c>
      <c r="M39" s="25">
        <f t="shared" si="16"/>
        <v>0</v>
      </c>
      <c r="N39" s="25">
        <f t="shared" si="16"/>
        <v>0</v>
      </c>
      <c r="O39" s="25">
        <f t="shared" si="16"/>
        <v>0</v>
      </c>
      <c r="P39" s="25">
        <f t="shared" si="16"/>
        <v>0</v>
      </c>
      <c r="Q39" s="25">
        <f t="shared" si="16"/>
        <v>0</v>
      </c>
      <c r="R39" s="25">
        <f t="shared" ref="R39" si="17">SUM(R40:R58)</f>
        <v>0</v>
      </c>
    </row>
    <row r="40" spans="1:18">
      <c r="A40" s="99">
        <v>42511</v>
      </c>
      <c r="B40" s="27"/>
      <c r="C40" s="27"/>
      <c r="D40" s="27"/>
      <c r="E40" s="83" t="s">
        <v>189</v>
      </c>
      <c r="F40" s="29">
        <f t="shared" ref="F40:F58" si="18">SUM(G40:Q40)</f>
        <v>0</v>
      </c>
      <c r="G40" s="29">
        <v>0</v>
      </c>
      <c r="H40" s="29">
        <v>0</v>
      </c>
      <c r="I40" s="29"/>
      <c r="J40" s="29"/>
      <c r="K40" s="29"/>
      <c r="L40" s="29"/>
      <c r="M40" s="29"/>
      <c r="N40" s="29"/>
      <c r="O40" s="29"/>
      <c r="P40" s="29"/>
      <c r="Q40" s="29"/>
      <c r="R40" s="29"/>
    </row>
    <row r="41" spans="1:18">
      <c r="A41" s="99">
        <v>42522</v>
      </c>
      <c r="B41" s="27"/>
      <c r="C41" s="27"/>
      <c r="D41" s="27"/>
      <c r="E41" s="83" t="s">
        <v>192</v>
      </c>
      <c r="F41" s="29">
        <f t="shared" si="18"/>
        <v>0</v>
      </c>
      <c r="G41" s="29">
        <v>0</v>
      </c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</row>
    <row r="42" spans="1:18">
      <c r="A42" s="99">
        <v>42541</v>
      </c>
      <c r="B42" s="27"/>
      <c r="C42" s="27"/>
      <c r="D42" s="27"/>
      <c r="E42" s="83" t="s">
        <v>195</v>
      </c>
      <c r="F42" s="29">
        <f t="shared" ref="F42:F54" si="19">SUM(G42:Q42)</f>
        <v>0</v>
      </c>
      <c r="G42" s="29">
        <v>0</v>
      </c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</row>
    <row r="43" spans="1:18">
      <c r="A43" s="99">
        <v>42542</v>
      </c>
      <c r="B43" s="27"/>
      <c r="C43" s="27"/>
      <c r="D43" s="27"/>
      <c r="E43" s="83" t="s">
        <v>196</v>
      </c>
      <c r="F43" s="29">
        <f t="shared" si="19"/>
        <v>0</v>
      </c>
      <c r="G43" s="29">
        <v>0</v>
      </c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</row>
    <row r="44" spans="1:18">
      <c r="A44" s="99">
        <v>42561</v>
      </c>
      <c r="B44" s="27"/>
      <c r="C44" s="27"/>
      <c r="D44" s="27"/>
      <c r="E44" s="84" t="s">
        <v>169</v>
      </c>
      <c r="F44" s="29">
        <f t="shared" si="19"/>
        <v>0</v>
      </c>
      <c r="G44" s="29">
        <v>0</v>
      </c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</row>
    <row r="45" spans="1:18">
      <c r="A45" s="99">
        <v>42577</v>
      </c>
      <c r="B45" s="27"/>
      <c r="C45" s="27"/>
      <c r="D45" s="27"/>
      <c r="E45" s="83" t="s">
        <v>198</v>
      </c>
      <c r="F45" s="29">
        <f t="shared" si="19"/>
        <v>0</v>
      </c>
      <c r="G45" s="29">
        <v>0</v>
      </c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</row>
    <row r="46" spans="1:18">
      <c r="A46" s="99">
        <v>42611</v>
      </c>
      <c r="B46" s="27"/>
      <c r="C46" s="27"/>
      <c r="D46" s="27"/>
      <c r="E46" s="83" t="s">
        <v>36</v>
      </c>
      <c r="F46" s="29">
        <f t="shared" si="19"/>
        <v>0</v>
      </c>
      <c r="G46" s="29">
        <v>0</v>
      </c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</row>
    <row r="47" spans="1:18">
      <c r="A47" s="99">
        <v>42614</v>
      </c>
      <c r="B47" s="27"/>
      <c r="C47" s="27"/>
      <c r="D47" s="27"/>
      <c r="E47" s="83" t="s">
        <v>201</v>
      </c>
      <c r="F47" s="29">
        <f t="shared" ref="F47:F48" si="20">SUM(G47:Q47)</f>
        <v>0</v>
      </c>
      <c r="G47" s="29">
        <v>0</v>
      </c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</row>
    <row r="48" spans="1:18">
      <c r="A48" s="99">
        <v>42619</v>
      </c>
      <c r="B48" s="27"/>
      <c r="C48" s="27"/>
      <c r="D48" s="27"/>
      <c r="E48" s="83" t="s">
        <v>203</v>
      </c>
      <c r="F48" s="29">
        <f t="shared" si="20"/>
        <v>0</v>
      </c>
      <c r="G48" s="29">
        <v>0</v>
      </c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</row>
    <row r="49" spans="1:18">
      <c r="A49" s="99">
        <v>42633</v>
      </c>
      <c r="B49" s="27"/>
      <c r="C49" s="27"/>
      <c r="D49" s="27"/>
      <c r="E49" s="30" t="s">
        <v>205</v>
      </c>
      <c r="F49" s="29">
        <f t="shared" si="19"/>
        <v>0</v>
      </c>
      <c r="G49" s="29">
        <v>0</v>
      </c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</row>
    <row r="50" spans="1:18">
      <c r="A50" s="26"/>
      <c r="B50" s="27"/>
      <c r="C50" s="27"/>
      <c r="D50" s="27"/>
      <c r="E50" s="30"/>
      <c r="F50" s="29">
        <f t="shared" si="19"/>
        <v>0</v>
      </c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</row>
    <row r="51" spans="1:18">
      <c r="A51" s="26"/>
      <c r="B51" s="27"/>
      <c r="C51" s="27"/>
      <c r="D51" s="27"/>
      <c r="E51" s="30"/>
      <c r="F51" s="29">
        <f t="shared" si="19"/>
        <v>0</v>
      </c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</row>
    <row r="52" spans="1:18">
      <c r="A52" s="26"/>
      <c r="B52" s="27"/>
      <c r="C52" s="27"/>
      <c r="D52" s="27"/>
      <c r="E52" s="30"/>
      <c r="F52" s="29">
        <f t="shared" si="19"/>
        <v>0</v>
      </c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</row>
    <row r="53" spans="1:18">
      <c r="A53" s="26"/>
      <c r="B53" s="27"/>
      <c r="C53" s="27"/>
      <c r="D53" s="27"/>
      <c r="E53" s="30"/>
      <c r="F53" s="29">
        <f t="shared" si="19"/>
        <v>0</v>
      </c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</row>
    <row r="54" spans="1:18">
      <c r="A54" s="26"/>
      <c r="B54" s="27"/>
      <c r="C54" s="27"/>
      <c r="D54" s="27"/>
      <c r="E54" s="30"/>
      <c r="F54" s="29">
        <f t="shared" si="19"/>
        <v>0</v>
      </c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</row>
    <row r="55" spans="1:18">
      <c r="A55" s="26"/>
      <c r="B55" s="27"/>
      <c r="C55" s="27"/>
      <c r="D55" s="27"/>
      <c r="E55" s="30"/>
      <c r="F55" s="29">
        <f t="shared" ref="F55" si="21">SUM(G55:Q55)</f>
        <v>0</v>
      </c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</row>
    <row r="56" spans="1:18">
      <c r="A56" s="26"/>
      <c r="B56" s="27"/>
      <c r="C56" s="27"/>
      <c r="D56" s="27"/>
      <c r="E56" s="31"/>
      <c r="F56" s="29">
        <f t="shared" si="18"/>
        <v>0</v>
      </c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</row>
    <row r="57" spans="1:18">
      <c r="A57" s="26"/>
      <c r="B57" s="27"/>
      <c r="C57" s="27"/>
      <c r="D57" s="27"/>
      <c r="E57" s="31"/>
      <c r="F57" s="29">
        <f t="shared" si="18"/>
        <v>0</v>
      </c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</row>
    <row r="58" spans="1:18">
      <c r="A58" s="26"/>
      <c r="B58" s="27"/>
      <c r="C58" s="27"/>
      <c r="D58" s="27"/>
      <c r="E58" s="31"/>
      <c r="F58" s="29">
        <f t="shared" si="18"/>
        <v>0</v>
      </c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</row>
    <row r="59" spans="1:18">
      <c r="A59" s="9"/>
      <c r="B59" s="10">
        <v>2</v>
      </c>
      <c r="C59" s="120" t="s">
        <v>176</v>
      </c>
      <c r="D59" s="122"/>
      <c r="E59" s="123"/>
      <c r="F59" s="11">
        <f>SUM(G59:P59)</f>
        <v>70090</v>
      </c>
      <c r="G59" s="11">
        <f t="shared" ref="G59:R59" si="22">SUM(G60+G65+G68+G71+G73+G78+G119+G121+G125+G129)</f>
        <v>0</v>
      </c>
      <c r="H59" s="11">
        <f t="shared" si="22"/>
        <v>0</v>
      </c>
      <c r="I59" s="11">
        <f t="shared" si="22"/>
        <v>300</v>
      </c>
      <c r="J59" s="11">
        <f t="shared" si="22"/>
        <v>400</v>
      </c>
      <c r="K59" s="11">
        <f t="shared" si="22"/>
        <v>29020</v>
      </c>
      <c r="L59" s="11">
        <f t="shared" si="22"/>
        <v>3504</v>
      </c>
      <c r="M59" s="11">
        <f t="shared" si="22"/>
        <v>800</v>
      </c>
      <c r="N59" s="11">
        <f t="shared" si="22"/>
        <v>8400</v>
      </c>
      <c r="O59" s="11">
        <f t="shared" si="22"/>
        <v>200</v>
      </c>
      <c r="P59" s="11">
        <f t="shared" si="22"/>
        <v>27466</v>
      </c>
      <c r="Q59" s="11">
        <f t="shared" si="22"/>
        <v>0</v>
      </c>
      <c r="R59" s="11">
        <f t="shared" si="22"/>
        <v>0</v>
      </c>
    </row>
    <row r="60" spans="1:18">
      <c r="A60" s="23"/>
      <c r="B60" s="24"/>
      <c r="C60" s="24">
        <v>5</v>
      </c>
      <c r="D60" s="118" t="s">
        <v>177</v>
      </c>
      <c r="E60" s="124"/>
      <c r="F60" s="25">
        <f t="shared" ref="F60" si="23">SUM(G60:Q60)</f>
        <v>2300</v>
      </c>
      <c r="G60" s="25">
        <f>SUM(G61:G64)</f>
        <v>0</v>
      </c>
      <c r="H60" s="25">
        <f t="shared" ref="H60:Q60" si="24">SUM(H61:H64)</f>
        <v>0</v>
      </c>
      <c r="I60" s="25">
        <f t="shared" si="24"/>
        <v>0</v>
      </c>
      <c r="J60" s="25">
        <f t="shared" si="24"/>
        <v>0</v>
      </c>
      <c r="K60" s="25">
        <f t="shared" si="24"/>
        <v>300</v>
      </c>
      <c r="L60" s="25">
        <f t="shared" si="24"/>
        <v>0</v>
      </c>
      <c r="M60" s="25">
        <f t="shared" si="24"/>
        <v>800</v>
      </c>
      <c r="N60" s="25">
        <f t="shared" si="24"/>
        <v>0</v>
      </c>
      <c r="O60" s="25">
        <f t="shared" si="24"/>
        <v>0</v>
      </c>
      <c r="P60" s="25">
        <f>SUM(P61:P64)</f>
        <v>1200</v>
      </c>
      <c r="Q60" s="25">
        <f t="shared" si="24"/>
        <v>0</v>
      </c>
      <c r="R60" s="25">
        <f t="shared" ref="R60" si="25">SUM(R61:R64)</f>
        <v>0</v>
      </c>
    </row>
    <row r="61" spans="1:18">
      <c r="A61" s="32">
        <v>42591</v>
      </c>
      <c r="B61" s="33"/>
      <c r="C61" s="33"/>
      <c r="D61" s="33"/>
      <c r="E61" s="94" t="s">
        <v>178</v>
      </c>
      <c r="F61" s="35">
        <f t="shared" ref="F61:F64" si="26">SUM(G61:Q61)</f>
        <v>0</v>
      </c>
      <c r="G61" s="35"/>
      <c r="H61" s="35"/>
      <c r="I61" s="35"/>
      <c r="J61" s="35"/>
      <c r="K61" s="73">
        <v>0</v>
      </c>
      <c r="L61" s="35"/>
      <c r="M61" s="35"/>
      <c r="N61" s="35">
        <v>0</v>
      </c>
      <c r="O61" s="35"/>
      <c r="P61" s="35"/>
      <c r="Q61" s="35"/>
      <c r="R61" s="35"/>
    </row>
    <row r="62" spans="1:18">
      <c r="A62" s="85">
        <v>42592</v>
      </c>
      <c r="B62" s="33"/>
      <c r="C62" s="33"/>
      <c r="D62" s="33"/>
      <c r="E62" s="34" t="s">
        <v>179</v>
      </c>
      <c r="F62" s="90">
        <f t="shared" si="26"/>
        <v>100</v>
      </c>
      <c r="G62" s="35"/>
      <c r="H62" s="35"/>
      <c r="I62" s="35"/>
      <c r="J62" s="35"/>
      <c r="K62" s="90">
        <v>100</v>
      </c>
      <c r="L62" s="35"/>
      <c r="M62" s="35">
        <v>0</v>
      </c>
      <c r="N62" s="35"/>
      <c r="O62" s="35"/>
      <c r="P62" s="35">
        <v>0</v>
      </c>
      <c r="Q62" s="35"/>
      <c r="R62" s="35"/>
    </row>
    <row r="63" spans="1:18">
      <c r="A63" s="85">
        <v>42599</v>
      </c>
      <c r="B63" s="33"/>
      <c r="C63" s="33"/>
      <c r="D63" s="33"/>
      <c r="E63" s="34" t="s">
        <v>180</v>
      </c>
      <c r="F63" s="90">
        <f t="shared" si="26"/>
        <v>200</v>
      </c>
      <c r="G63" s="35"/>
      <c r="H63" s="35"/>
      <c r="I63" s="35"/>
      <c r="J63" s="35"/>
      <c r="K63" s="90">
        <v>200</v>
      </c>
      <c r="L63" s="35"/>
      <c r="M63" s="35"/>
      <c r="N63" s="35"/>
      <c r="O63" s="35"/>
      <c r="P63" s="35">
        <v>0</v>
      </c>
      <c r="Q63" s="35"/>
      <c r="R63" s="35"/>
    </row>
    <row r="64" spans="1:18">
      <c r="A64" s="85">
        <v>42921</v>
      </c>
      <c r="B64" s="33"/>
      <c r="C64" s="33"/>
      <c r="D64" s="33"/>
      <c r="E64" s="34" t="s">
        <v>43</v>
      </c>
      <c r="F64" s="90">
        <f t="shared" si="26"/>
        <v>2000</v>
      </c>
      <c r="G64" s="35"/>
      <c r="H64" s="35"/>
      <c r="I64" s="35"/>
      <c r="J64" s="35"/>
      <c r="K64" s="90">
        <v>0</v>
      </c>
      <c r="L64" s="35"/>
      <c r="M64" s="90">
        <v>800</v>
      </c>
      <c r="N64" s="35"/>
      <c r="O64" s="35"/>
      <c r="P64" s="35">
        <v>1200</v>
      </c>
      <c r="Q64" s="35"/>
      <c r="R64" s="35"/>
    </row>
    <row r="65" spans="1:18">
      <c r="A65" s="23"/>
      <c r="B65" s="24"/>
      <c r="C65" s="24">
        <v>6</v>
      </c>
      <c r="D65" s="118" t="s">
        <v>181</v>
      </c>
      <c r="E65" s="124"/>
      <c r="F65" s="25">
        <f t="shared" ref="F65" si="27">SUM(G65:Q65)</f>
        <v>1000</v>
      </c>
      <c r="G65" s="25">
        <f t="shared" ref="G65:Q65" si="28">SUM(G66:G67)</f>
        <v>0</v>
      </c>
      <c r="H65" s="25">
        <f t="shared" si="28"/>
        <v>0</v>
      </c>
      <c r="I65" s="25">
        <f t="shared" si="28"/>
        <v>0</v>
      </c>
      <c r="J65" s="25">
        <f t="shared" si="28"/>
        <v>0</v>
      </c>
      <c r="K65" s="67">
        <f t="shared" si="28"/>
        <v>0</v>
      </c>
      <c r="L65" s="25">
        <f t="shared" si="28"/>
        <v>0</v>
      </c>
      <c r="M65" s="25">
        <f t="shared" si="28"/>
        <v>0</v>
      </c>
      <c r="N65" s="25">
        <f t="shared" si="28"/>
        <v>0</v>
      </c>
      <c r="O65" s="25">
        <f t="shared" si="28"/>
        <v>0</v>
      </c>
      <c r="P65" s="25">
        <f>SUM(P66:P67)</f>
        <v>1000</v>
      </c>
      <c r="Q65" s="25">
        <f t="shared" si="28"/>
        <v>0</v>
      </c>
      <c r="R65" s="25">
        <f t="shared" ref="R65" si="29">SUM(R66:R67)</f>
        <v>0</v>
      </c>
    </row>
    <row r="66" spans="1:18">
      <c r="A66" s="32">
        <v>42612</v>
      </c>
      <c r="B66" s="33"/>
      <c r="C66" s="33"/>
      <c r="D66" s="33"/>
      <c r="E66" s="94" t="s">
        <v>182</v>
      </c>
      <c r="F66" s="35">
        <f t="shared" ref="F66:F67" si="30">SUM(G66:Q66)</f>
        <v>0</v>
      </c>
      <c r="G66" s="35"/>
      <c r="H66" s="35"/>
      <c r="I66" s="35"/>
      <c r="J66" s="35"/>
      <c r="K66" s="73">
        <v>0</v>
      </c>
      <c r="L66" s="35"/>
      <c r="M66" s="35"/>
      <c r="N66" s="35"/>
      <c r="O66" s="35"/>
      <c r="P66" s="35"/>
      <c r="Q66" s="35"/>
      <c r="R66" s="35"/>
    </row>
    <row r="67" spans="1:18">
      <c r="A67" s="85">
        <v>42921</v>
      </c>
      <c r="B67" s="33"/>
      <c r="C67" s="33"/>
      <c r="D67" s="33"/>
      <c r="E67" s="34" t="s">
        <v>43</v>
      </c>
      <c r="F67" s="90">
        <f t="shared" si="30"/>
        <v>1000</v>
      </c>
      <c r="G67" s="35"/>
      <c r="H67" s="35"/>
      <c r="I67" s="35"/>
      <c r="J67" s="35"/>
      <c r="K67" s="90">
        <v>0</v>
      </c>
      <c r="L67" s="35"/>
      <c r="M67" s="35"/>
      <c r="N67" s="35"/>
      <c r="O67" s="35"/>
      <c r="P67" s="35">
        <v>1000</v>
      </c>
      <c r="Q67" s="35"/>
      <c r="R67" s="35"/>
    </row>
    <row r="68" spans="1:18">
      <c r="A68" s="23"/>
      <c r="B68" s="24"/>
      <c r="C68" s="24">
        <v>7</v>
      </c>
      <c r="D68" s="118" t="s">
        <v>183</v>
      </c>
      <c r="E68" s="124"/>
      <c r="F68" s="25">
        <f>SUM(G68:O68)</f>
        <v>2500</v>
      </c>
      <c r="G68" s="25">
        <f t="shared" ref="G68:Q68" si="31">SUM(G69:G70)</f>
        <v>0</v>
      </c>
      <c r="H68" s="25">
        <f t="shared" si="31"/>
        <v>0</v>
      </c>
      <c r="I68" s="25">
        <f t="shared" si="31"/>
        <v>0</v>
      </c>
      <c r="J68" s="25">
        <f t="shared" si="31"/>
        <v>0</v>
      </c>
      <c r="K68" s="25">
        <f t="shared" si="31"/>
        <v>2500</v>
      </c>
      <c r="L68" s="25">
        <f t="shared" si="31"/>
        <v>0</v>
      </c>
      <c r="M68" s="25">
        <f t="shared" si="31"/>
        <v>0</v>
      </c>
      <c r="N68" s="25">
        <f t="shared" si="31"/>
        <v>0</v>
      </c>
      <c r="O68" s="25">
        <f t="shared" si="31"/>
        <v>0</v>
      </c>
      <c r="P68" s="25">
        <f>SUM(P69:P70)</f>
        <v>0</v>
      </c>
      <c r="Q68" s="25">
        <f t="shared" si="31"/>
        <v>0</v>
      </c>
      <c r="R68" s="25">
        <f t="shared" ref="R68" si="32">SUM(R69:R70)</f>
        <v>0</v>
      </c>
    </row>
    <row r="69" spans="1:18">
      <c r="A69" s="85">
        <v>42514</v>
      </c>
      <c r="B69" s="33"/>
      <c r="C69" s="33"/>
      <c r="D69" s="33"/>
      <c r="E69" s="34" t="s">
        <v>184</v>
      </c>
      <c r="F69" s="90">
        <f t="shared" ref="F69:F120" si="33">SUM(G69:Q69)</f>
        <v>500</v>
      </c>
      <c r="G69" s="35"/>
      <c r="H69" s="35"/>
      <c r="I69" s="35"/>
      <c r="J69" s="35"/>
      <c r="K69" s="90">
        <v>500</v>
      </c>
      <c r="L69" s="35"/>
      <c r="M69" s="35"/>
      <c r="N69" s="35"/>
      <c r="O69" s="35"/>
      <c r="P69" s="35">
        <v>0</v>
      </c>
      <c r="Q69" s="35"/>
      <c r="R69" s="35"/>
    </row>
    <row r="70" spans="1:18">
      <c r="A70" s="85">
        <v>42921</v>
      </c>
      <c r="B70" s="33"/>
      <c r="C70" s="33"/>
      <c r="D70" s="33"/>
      <c r="E70" s="34" t="s">
        <v>43</v>
      </c>
      <c r="F70" s="90">
        <f t="shared" si="33"/>
        <v>2000</v>
      </c>
      <c r="G70" s="35"/>
      <c r="H70" s="35"/>
      <c r="I70" s="35"/>
      <c r="J70" s="35"/>
      <c r="K70" s="90">
        <v>2000</v>
      </c>
      <c r="L70" s="35"/>
      <c r="M70" s="35"/>
      <c r="N70" s="35"/>
      <c r="O70" s="35">
        <v>0</v>
      </c>
      <c r="P70" s="35">
        <v>0</v>
      </c>
      <c r="Q70" s="35"/>
      <c r="R70" s="35"/>
    </row>
    <row r="71" spans="1:18">
      <c r="A71" s="23"/>
      <c r="B71" s="24"/>
      <c r="C71" s="24">
        <v>8</v>
      </c>
      <c r="D71" s="118" t="s">
        <v>185</v>
      </c>
      <c r="E71" s="124"/>
      <c r="F71" s="25">
        <f t="shared" si="33"/>
        <v>400</v>
      </c>
      <c r="G71" s="25">
        <f t="shared" ref="G71" si="34">SUM(G72:G72)</f>
        <v>0</v>
      </c>
      <c r="H71" s="25">
        <f t="shared" ref="H71" si="35">SUM(H72:H72)</f>
        <v>0</v>
      </c>
      <c r="I71" s="25">
        <f t="shared" ref="I71" si="36">SUM(I72:I72)</f>
        <v>0</v>
      </c>
      <c r="J71" s="25">
        <f t="shared" ref="J71" si="37">SUM(J72:J72)</f>
        <v>0</v>
      </c>
      <c r="K71" s="25">
        <f t="shared" ref="K71" si="38">SUM(K72:K72)</f>
        <v>0</v>
      </c>
      <c r="L71" s="25">
        <f t="shared" ref="L71" si="39">SUM(L72:L72)</f>
        <v>0</v>
      </c>
      <c r="M71" s="25">
        <f t="shared" ref="M71" si="40">SUM(M72:M72)</f>
        <v>0</v>
      </c>
      <c r="N71" s="25">
        <f t="shared" ref="N71" si="41">SUM(N72:N72)</f>
        <v>0</v>
      </c>
      <c r="O71" s="25">
        <f t="shared" ref="O71" si="42">SUM(O72:O72)</f>
        <v>0</v>
      </c>
      <c r="P71" s="25">
        <f>SUM(P72:P72)</f>
        <v>400</v>
      </c>
      <c r="Q71" s="25">
        <f t="shared" ref="Q71:R71" si="43">SUM(Q72:Q72)</f>
        <v>0</v>
      </c>
      <c r="R71" s="25">
        <f t="shared" si="43"/>
        <v>0</v>
      </c>
    </row>
    <row r="72" spans="1:18">
      <c r="A72" s="85">
        <v>42921</v>
      </c>
      <c r="B72" s="33"/>
      <c r="C72" s="33"/>
      <c r="D72" s="33"/>
      <c r="E72" s="34" t="s">
        <v>43</v>
      </c>
      <c r="F72" s="90">
        <f t="shared" si="33"/>
        <v>400</v>
      </c>
      <c r="G72" s="35"/>
      <c r="H72" s="35"/>
      <c r="I72" s="35"/>
      <c r="J72" s="35"/>
      <c r="K72" s="90">
        <v>0</v>
      </c>
      <c r="L72" s="35"/>
      <c r="M72" s="35"/>
      <c r="N72" s="35"/>
      <c r="O72" s="35"/>
      <c r="P72" s="35">
        <v>400</v>
      </c>
      <c r="Q72" s="35"/>
      <c r="R72" s="35"/>
    </row>
    <row r="73" spans="1:18">
      <c r="A73" s="23"/>
      <c r="B73" s="24"/>
      <c r="C73" s="24">
        <v>9</v>
      </c>
      <c r="D73" s="118" t="s">
        <v>186</v>
      </c>
      <c r="E73" s="124"/>
      <c r="F73" s="25">
        <f t="shared" si="33"/>
        <v>2950</v>
      </c>
      <c r="G73" s="25">
        <f t="shared" ref="G73:Q73" si="44">SUM(G74:G77)</f>
        <v>0</v>
      </c>
      <c r="H73" s="25">
        <f t="shared" si="44"/>
        <v>0</v>
      </c>
      <c r="I73" s="25">
        <f t="shared" si="44"/>
        <v>0</v>
      </c>
      <c r="J73" s="25">
        <f t="shared" si="44"/>
        <v>0</v>
      </c>
      <c r="K73" s="25">
        <f t="shared" si="44"/>
        <v>2150</v>
      </c>
      <c r="L73" s="25">
        <f t="shared" si="44"/>
        <v>0</v>
      </c>
      <c r="M73" s="25">
        <f t="shared" si="44"/>
        <v>0</v>
      </c>
      <c r="N73" s="25">
        <f t="shared" si="44"/>
        <v>0</v>
      </c>
      <c r="O73" s="25">
        <f t="shared" si="44"/>
        <v>0</v>
      </c>
      <c r="P73" s="25">
        <f>SUM(P74:P77)</f>
        <v>800</v>
      </c>
      <c r="Q73" s="25">
        <f t="shared" si="44"/>
        <v>0</v>
      </c>
      <c r="R73" s="25">
        <f t="shared" ref="R73" si="45">SUM(R74:R77)</f>
        <v>0</v>
      </c>
    </row>
    <row r="74" spans="1:18">
      <c r="A74" s="85">
        <v>42132</v>
      </c>
      <c r="B74" s="33"/>
      <c r="C74" s="33"/>
      <c r="D74" s="33"/>
      <c r="E74" s="34" t="s">
        <v>187</v>
      </c>
      <c r="F74" s="90">
        <f t="shared" si="33"/>
        <v>1300</v>
      </c>
      <c r="G74" s="35"/>
      <c r="H74" s="35"/>
      <c r="I74" s="73">
        <v>0</v>
      </c>
      <c r="J74" s="35"/>
      <c r="K74" s="90">
        <v>1300</v>
      </c>
      <c r="L74" s="35"/>
      <c r="M74" s="35"/>
      <c r="N74" s="35"/>
      <c r="O74" s="35"/>
      <c r="P74" s="35">
        <v>0</v>
      </c>
      <c r="Q74" s="35"/>
      <c r="R74" s="35"/>
    </row>
    <row r="75" spans="1:18" ht="25.5">
      <c r="A75" s="85">
        <v>42421</v>
      </c>
      <c r="B75" s="33"/>
      <c r="C75" s="33"/>
      <c r="D75" s="33"/>
      <c r="E75" s="34" t="s">
        <v>167</v>
      </c>
      <c r="F75" s="90">
        <f t="shared" si="33"/>
        <v>800</v>
      </c>
      <c r="G75" s="35"/>
      <c r="H75" s="35"/>
      <c r="I75" s="35"/>
      <c r="J75" s="35"/>
      <c r="K75" s="90">
        <v>800</v>
      </c>
      <c r="L75" s="35"/>
      <c r="M75" s="35"/>
      <c r="N75" s="35"/>
      <c r="O75" s="35"/>
      <c r="P75" s="35"/>
      <c r="Q75" s="35"/>
      <c r="R75" s="35"/>
    </row>
    <row r="76" spans="1:18">
      <c r="A76" s="85">
        <v>42612</v>
      </c>
      <c r="B76" s="33"/>
      <c r="C76" s="33"/>
      <c r="D76" s="33"/>
      <c r="E76" s="34" t="s">
        <v>182</v>
      </c>
      <c r="F76" s="90">
        <f t="shared" si="33"/>
        <v>50</v>
      </c>
      <c r="G76" s="35"/>
      <c r="H76" s="35"/>
      <c r="I76" s="35"/>
      <c r="J76" s="35"/>
      <c r="K76" s="90">
        <v>50</v>
      </c>
      <c r="L76" s="35"/>
      <c r="M76" s="35"/>
      <c r="N76" s="35"/>
      <c r="O76" s="35"/>
      <c r="P76" s="35">
        <v>0</v>
      </c>
      <c r="Q76" s="35"/>
      <c r="R76" s="35"/>
    </row>
    <row r="77" spans="1:18">
      <c r="A77" s="85">
        <v>42921</v>
      </c>
      <c r="B77" s="33"/>
      <c r="C77" s="33"/>
      <c r="D77" s="33"/>
      <c r="E77" s="34" t="s">
        <v>43</v>
      </c>
      <c r="F77" s="90">
        <f t="shared" si="33"/>
        <v>800</v>
      </c>
      <c r="G77" s="35"/>
      <c r="H77" s="35"/>
      <c r="I77" s="35"/>
      <c r="J77" s="35"/>
      <c r="K77" s="90">
        <v>0</v>
      </c>
      <c r="L77" s="35"/>
      <c r="M77" s="35"/>
      <c r="N77" s="35"/>
      <c r="O77" s="35"/>
      <c r="P77" s="35">
        <v>800</v>
      </c>
      <c r="Q77" s="35"/>
      <c r="R77" s="35"/>
    </row>
    <row r="78" spans="1:18">
      <c r="A78" s="23"/>
      <c r="B78" s="24"/>
      <c r="C78" s="24">
        <v>10</v>
      </c>
      <c r="D78" s="118" t="s">
        <v>188</v>
      </c>
      <c r="E78" s="124"/>
      <c r="F78" s="25">
        <f t="shared" si="33"/>
        <v>44440</v>
      </c>
      <c r="G78" s="25">
        <f t="shared" ref="G78:R78" si="46">SUM(G79:G118)</f>
        <v>0</v>
      </c>
      <c r="H78" s="25">
        <f t="shared" si="46"/>
        <v>0</v>
      </c>
      <c r="I78" s="25">
        <f t="shared" si="46"/>
        <v>0</v>
      </c>
      <c r="J78" s="25">
        <f t="shared" si="46"/>
        <v>0</v>
      </c>
      <c r="K78" s="25">
        <f t="shared" si="46"/>
        <v>17870</v>
      </c>
      <c r="L78" s="25">
        <f t="shared" si="46"/>
        <v>0</v>
      </c>
      <c r="M78" s="25">
        <f t="shared" si="46"/>
        <v>0</v>
      </c>
      <c r="N78" s="25">
        <f t="shared" si="46"/>
        <v>8400</v>
      </c>
      <c r="O78" s="25">
        <f t="shared" si="46"/>
        <v>200</v>
      </c>
      <c r="P78" s="25">
        <f t="shared" si="46"/>
        <v>17970</v>
      </c>
      <c r="Q78" s="25">
        <f t="shared" si="46"/>
        <v>0</v>
      </c>
      <c r="R78" s="25">
        <f t="shared" si="46"/>
        <v>0</v>
      </c>
    </row>
    <row r="79" spans="1:18">
      <c r="A79" s="32">
        <v>42511</v>
      </c>
      <c r="B79" s="33"/>
      <c r="C79" s="33"/>
      <c r="D79" s="33"/>
      <c r="E79" s="94" t="s">
        <v>189</v>
      </c>
      <c r="F79" s="35">
        <f t="shared" si="33"/>
        <v>1800</v>
      </c>
      <c r="G79" s="35"/>
      <c r="H79" s="35"/>
      <c r="I79" s="35"/>
      <c r="J79" s="35"/>
      <c r="K79" s="35">
        <v>0</v>
      </c>
      <c r="L79" s="35"/>
      <c r="M79" s="35"/>
      <c r="N79" s="35"/>
      <c r="O79" s="35"/>
      <c r="P79" s="35">
        <v>1800</v>
      </c>
      <c r="Q79" s="35"/>
      <c r="R79" s="35"/>
    </row>
    <row r="80" spans="1:18">
      <c r="A80" s="85">
        <v>42513</v>
      </c>
      <c r="B80" s="33"/>
      <c r="C80" s="33"/>
      <c r="D80" s="33"/>
      <c r="E80" s="34" t="s">
        <v>190</v>
      </c>
      <c r="F80" s="90">
        <f t="shared" si="33"/>
        <v>40</v>
      </c>
      <c r="G80" s="35"/>
      <c r="H80" s="35"/>
      <c r="I80" s="35"/>
      <c r="J80" s="35"/>
      <c r="K80" s="90">
        <v>40</v>
      </c>
      <c r="L80" s="35"/>
      <c r="M80" s="35"/>
      <c r="N80" s="35"/>
      <c r="O80" s="35"/>
      <c r="P80" s="35"/>
      <c r="Q80" s="35"/>
      <c r="R80" s="35"/>
    </row>
    <row r="81" spans="1:18">
      <c r="A81" s="85">
        <v>42519</v>
      </c>
      <c r="B81" s="33"/>
      <c r="C81" s="100"/>
      <c r="D81" s="33"/>
      <c r="E81" s="34" t="s">
        <v>191</v>
      </c>
      <c r="F81" s="90">
        <f>SUM(G81:Q81)</f>
        <v>130</v>
      </c>
      <c r="G81" s="35"/>
      <c r="H81" s="35"/>
      <c r="I81" s="35"/>
      <c r="J81" s="35"/>
      <c r="K81" s="90">
        <v>130</v>
      </c>
      <c r="L81" s="35"/>
      <c r="M81" s="35"/>
      <c r="N81" s="35"/>
      <c r="O81" s="35"/>
      <c r="P81" s="35">
        <v>0</v>
      </c>
      <c r="Q81" s="35"/>
      <c r="R81" s="35"/>
    </row>
    <row r="82" spans="1:18" s="77" customFormat="1">
      <c r="A82" s="93">
        <v>42522</v>
      </c>
      <c r="B82" s="33"/>
      <c r="C82" s="33"/>
      <c r="D82" s="33"/>
      <c r="E82" s="94" t="s">
        <v>192</v>
      </c>
      <c r="F82" s="35">
        <f t="shared" si="33"/>
        <v>3000</v>
      </c>
      <c r="G82" s="35"/>
      <c r="H82" s="35"/>
      <c r="I82" s="35">
        <v>0</v>
      </c>
      <c r="J82" s="35"/>
      <c r="K82" s="35">
        <v>0</v>
      </c>
      <c r="L82" s="35"/>
      <c r="M82" s="35"/>
      <c r="N82" s="35"/>
      <c r="O82" s="35">
        <v>0</v>
      </c>
      <c r="P82" s="35">
        <v>3000</v>
      </c>
      <c r="Q82" s="35"/>
      <c r="R82" s="35"/>
    </row>
    <row r="83" spans="1:18" ht="25.5">
      <c r="A83" s="85">
        <v>42521</v>
      </c>
      <c r="B83" s="33"/>
      <c r="C83" s="33"/>
      <c r="D83" s="33"/>
      <c r="E83" s="34" t="s">
        <v>246</v>
      </c>
      <c r="F83" s="90">
        <f t="shared" si="33"/>
        <v>300</v>
      </c>
      <c r="G83" s="35"/>
      <c r="H83" s="35"/>
      <c r="I83" s="35"/>
      <c r="J83" s="35"/>
      <c r="K83" s="90">
        <v>300</v>
      </c>
      <c r="L83" s="35"/>
      <c r="M83" s="35"/>
      <c r="N83" s="35"/>
      <c r="O83" s="73">
        <v>0</v>
      </c>
      <c r="P83" s="35">
        <v>0</v>
      </c>
      <c r="Q83" s="35"/>
      <c r="R83" s="35"/>
    </row>
    <row r="84" spans="1:18">
      <c r="A84" s="85">
        <v>42531</v>
      </c>
      <c r="B84" s="33"/>
      <c r="C84" s="33"/>
      <c r="D84" s="33"/>
      <c r="E84" s="34" t="s">
        <v>193</v>
      </c>
      <c r="F84" s="90">
        <f t="shared" si="33"/>
        <v>530</v>
      </c>
      <c r="G84" s="35"/>
      <c r="H84" s="35"/>
      <c r="I84" s="35"/>
      <c r="J84" s="35"/>
      <c r="K84" s="90">
        <v>530</v>
      </c>
      <c r="L84" s="35"/>
      <c r="M84" s="35"/>
      <c r="N84" s="35">
        <v>0</v>
      </c>
      <c r="O84" s="35"/>
      <c r="P84" s="35"/>
      <c r="Q84" s="35"/>
      <c r="R84" s="35"/>
    </row>
    <row r="85" spans="1:18">
      <c r="A85" s="85">
        <v>42539</v>
      </c>
      <c r="B85" s="33"/>
      <c r="C85" s="33"/>
      <c r="D85" s="33"/>
      <c r="E85" s="46" t="s">
        <v>194</v>
      </c>
      <c r="F85" s="90">
        <f>SUM(G85:Q85)</f>
        <v>300</v>
      </c>
      <c r="G85" s="35"/>
      <c r="H85" s="35"/>
      <c r="I85" s="35"/>
      <c r="J85" s="35"/>
      <c r="K85" s="90">
        <v>300</v>
      </c>
      <c r="L85" s="35"/>
      <c r="M85" s="35"/>
      <c r="N85" s="35"/>
      <c r="O85" s="35"/>
      <c r="P85" s="35">
        <v>0</v>
      </c>
      <c r="Q85" s="35"/>
      <c r="R85" s="35"/>
    </row>
    <row r="86" spans="1:18" s="81" customFormat="1">
      <c r="A86" s="32">
        <v>42541</v>
      </c>
      <c r="B86" s="33"/>
      <c r="C86" s="33"/>
      <c r="D86" s="33"/>
      <c r="E86" s="94" t="s">
        <v>195</v>
      </c>
      <c r="F86" s="35">
        <f>SUM(G86:Q86)</f>
        <v>3000</v>
      </c>
      <c r="G86" s="35"/>
      <c r="H86" s="35"/>
      <c r="I86" s="35"/>
      <c r="J86" s="35"/>
      <c r="K86" s="35">
        <v>0</v>
      </c>
      <c r="L86" s="35"/>
      <c r="M86" s="35"/>
      <c r="N86" s="35">
        <v>0</v>
      </c>
      <c r="O86" s="35"/>
      <c r="P86" s="35">
        <v>3000</v>
      </c>
      <c r="Q86" s="35"/>
      <c r="R86" s="35"/>
    </row>
    <row r="87" spans="1:18">
      <c r="A87" s="32">
        <v>42542</v>
      </c>
      <c r="B87" s="33"/>
      <c r="C87" s="33"/>
      <c r="D87" s="33"/>
      <c r="E87" s="94" t="s">
        <v>196</v>
      </c>
      <c r="F87" s="35">
        <f t="shared" si="33"/>
        <v>200</v>
      </c>
      <c r="G87" s="35"/>
      <c r="H87" s="35"/>
      <c r="I87" s="35"/>
      <c r="J87" s="35"/>
      <c r="K87" s="35">
        <v>0</v>
      </c>
      <c r="L87" s="35"/>
      <c r="M87" s="35"/>
      <c r="N87" s="35"/>
      <c r="O87" s="35"/>
      <c r="P87" s="35">
        <v>200</v>
      </c>
      <c r="Q87" s="35"/>
      <c r="R87" s="35"/>
    </row>
    <row r="88" spans="1:18">
      <c r="A88" s="85">
        <v>42545</v>
      </c>
      <c r="B88" s="33"/>
      <c r="C88" s="33"/>
      <c r="D88" s="33"/>
      <c r="E88" s="34" t="s">
        <v>197</v>
      </c>
      <c r="F88" s="90">
        <f t="shared" si="33"/>
        <v>100</v>
      </c>
      <c r="G88" s="35"/>
      <c r="H88" s="35"/>
      <c r="I88" s="35"/>
      <c r="J88" s="35"/>
      <c r="K88" s="90">
        <v>0</v>
      </c>
      <c r="L88" s="35"/>
      <c r="M88" s="35"/>
      <c r="N88" s="35"/>
      <c r="O88" s="35"/>
      <c r="P88" s="35">
        <v>100</v>
      </c>
      <c r="Q88" s="35"/>
      <c r="R88" s="35"/>
    </row>
    <row r="89" spans="1:18">
      <c r="A89" s="64">
        <v>42561</v>
      </c>
      <c r="B89" s="74"/>
      <c r="C89" s="74"/>
      <c r="D89" s="74"/>
      <c r="E89" s="95" t="s">
        <v>169</v>
      </c>
      <c r="F89" s="76">
        <f t="shared" si="33"/>
        <v>600</v>
      </c>
      <c r="G89" s="76"/>
      <c r="H89" s="76"/>
      <c r="I89" s="76"/>
      <c r="J89" s="76"/>
      <c r="K89" s="76">
        <v>0</v>
      </c>
      <c r="L89" s="76"/>
      <c r="M89" s="76"/>
      <c r="N89" s="76"/>
      <c r="O89" s="76"/>
      <c r="P89" s="76">
        <v>600</v>
      </c>
      <c r="Q89" s="76"/>
      <c r="R89" s="76"/>
    </row>
    <row r="90" spans="1:18">
      <c r="A90" s="85">
        <v>42577</v>
      </c>
      <c r="B90" s="33"/>
      <c r="C90" s="33"/>
      <c r="D90" s="33"/>
      <c r="E90" s="34" t="s">
        <v>198</v>
      </c>
      <c r="F90" s="90">
        <f t="shared" si="33"/>
        <v>3500</v>
      </c>
      <c r="G90" s="35"/>
      <c r="H90" s="35"/>
      <c r="I90" s="35"/>
      <c r="J90" s="35"/>
      <c r="K90" s="90">
        <v>400</v>
      </c>
      <c r="L90" s="35"/>
      <c r="M90" s="35"/>
      <c r="N90" s="35"/>
      <c r="O90" s="35"/>
      <c r="P90" s="73">
        <v>3100</v>
      </c>
      <c r="Q90" s="35"/>
      <c r="R90" s="35"/>
    </row>
    <row r="91" spans="1:18">
      <c r="A91" s="85">
        <v>42581</v>
      </c>
      <c r="B91" s="33"/>
      <c r="C91" s="33"/>
      <c r="D91" s="33"/>
      <c r="E91" s="34" t="s">
        <v>199</v>
      </c>
      <c r="F91" s="90">
        <f t="shared" si="33"/>
        <v>130</v>
      </c>
      <c r="G91" s="35"/>
      <c r="H91" s="35"/>
      <c r="I91" s="35"/>
      <c r="J91" s="35"/>
      <c r="K91" s="90">
        <v>130</v>
      </c>
      <c r="L91" s="35"/>
      <c r="M91" s="35"/>
      <c r="N91" s="35"/>
      <c r="O91" s="35"/>
      <c r="P91" s="35"/>
      <c r="Q91" s="35"/>
      <c r="R91" s="35"/>
    </row>
    <row r="92" spans="1:18" s="77" customFormat="1">
      <c r="A92" s="85">
        <v>42589</v>
      </c>
      <c r="B92" s="33"/>
      <c r="C92" s="33"/>
      <c r="D92" s="33"/>
      <c r="E92" s="34" t="s">
        <v>200</v>
      </c>
      <c r="F92" s="90">
        <f t="shared" si="33"/>
        <v>200</v>
      </c>
      <c r="G92" s="35"/>
      <c r="H92" s="35"/>
      <c r="I92" s="35"/>
      <c r="J92" s="35"/>
      <c r="K92" s="90">
        <v>200</v>
      </c>
      <c r="L92" s="35"/>
      <c r="M92" s="35"/>
      <c r="N92" s="35"/>
      <c r="O92" s="35"/>
      <c r="P92" s="35"/>
      <c r="Q92" s="35"/>
      <c r="R92" s="35"/>
    </row>
    <row r="93" spans="1:18">
      <c r="A93" s="98">
        <v>42599</v>
      </c>
      <c r="B93" s="78"/>
      <c r="C93" s="78"/>
      <c r="D93" s="78"/>
      <c r="E93" s="96" t="s">
        <v>180</v>
      </c>
      <c r="F93" s="82">
        <f t="shared" si="33"/>
        <v>0</v>
      </c>
      <c r="G93" s="80"/>
      <c r="H93" s="80"/>
      <c r="I93" s="80"/>
      <c r="J93" s="80"/>
      <c r="K93" s="80">
        <v>0</v>
      </c>
      <c r="L93" s="80"/>
      <c r="M93" s="80"/>
      <c r="N93" s="80"/>
      <c r="O93" s="80"/>
      <c r="P93" s="80"/>
      <c r="Q93" s="80"/>
      <c r="R93" s="80"/>
    </row>
    <row r="94" spans="1:18">
      <c r="A94" s="85">
        <v>42611</v>
      </c>
      <c r="B94" s="33"/>
      <c r="C94" s="33"/>
      <c r="D94" s="33"/>
      <c r="E94" s="34" t="s">
        <v>36</v>
      </c>
      <c r="F94" s="90">
        <f t="shared" si="33"/>
        <v>1000</v>
      </c>
      <c r="G94" s="35"/>
      <c r="H94" s="35"/>
      <c r="I94" s="35">
        <v>0</v>
      </c>
      <c r="J94" s="35">
        <v>0</v>
      </c>
      <c r="K94" s="90">
        <v>1000</v>
      </c>
      <c r="L94" s="35"/>
      <c r="M94" s="35"/>
      <c r="N94" s="35"/>
      <c r="O94" s="35"/>
      <c r="P94" s="35">
        <v>0</v>
      </c>
      <c r="Q94" s="35"/>
      <c r="R94" s="35"/>
    </row>
    <row r="95" spans="1:18">
      <c r="A95" s="85">
        <v>42614</v>
      </c>
      <c r="B95" s="33"/>
      <c r="C95" s="33"/>
      <c r="D95" s="33"/>
      <c r="E95" s="34" t="s">
        <v>201</v>
      </c>
      <c r="F95" s="90">
        <f t="shared" si="33"/>
        <v>2000</v>
      </c>
      <c r="G95" s="35"/>
      <c r="H95" s="35"/>
      <c r="I95" s="35"/>
      <c r="J95" s="35"/>
      <c r="K95" s="90">
        <v>2000</v>
      </c>
      <c r="L95" s="35"/>
      <c r="M95" s="35"/>
      <c r="N95" s="35"/>
      <c r="O95" s="35"/>
      <c r="P95" s="73">
        <v>0</v>
      </c>
      <c r="Q95" s="35"/>
      <c r="R95" s="35"/>
    </row>
    <row r="96" spans="1:18" s="81" customFormat="1">
      <c r="A96" s="85">
        <v>42616</v>
      </c>
      <c r="B96" s="33"/>
      <c r="C96" s="33"/>
      <c r="D96" s="33"/>
      <c r="E96" s="46" t="s">
        <v>202</v>
      </c>
      <c r="F96" s="90">
        <f t="shared" si="33"/>
        <v>20</v>
      </c>
      <c r="G96" s="35"/>
      <c r="H96" s="35"/>
      <c r="I96" s="35"/>
      <c r="J96" s="35"/>
      <c r="K96" s="90">
        <v>20</v>
      </c>
      <c r="L96" s="35"/>
      <c r="M96" s="35"/>
      <c r="N96" s="35"/>
      <c r="O96" s="35"/>
      <c r="P96" s="35">
        <v>0</v>
      </c>
      <c r="Q96" s="35"/>
      <c r="R96" s="35"/>
    </row>
    <row r="97" spans="1:18" s="81" customFormat="1">
      <c r="A97" s="85">
        <v>42619</v>
      </c>
      <c r="B97" s="33"/>
      <c r="C97" s="33"/>
      <c r="D97" s="33"/>
      <c r="E97" s="34" t="s">
        <v>203</v>
      </c>
      <c r="F97" s="90">
        <f t="shared" si="33"/>
        <v>200</v>
      </c>
      <c r="G97" s="35"/>
      <c r="H97" s="35"/>
      <c r="I97" s="35"/>
      <c r="J97" s="35"/>
      <c r="K97" s="73">
        <v>0</v>
      </c>
      <c r="L97" s="35"/>
      <c r="M97" s="35"/>
      <c r="N97" s="35"/>
      <c r="O97" s="90">
        <v>200</v>
      </c>
      <c r="P97" s="35">
        <v>0</v>
      </c>
      <c r="Q97" s="35"/>
      <c r="R97" s="35"/>
    </row>
    <row r="98" spans="1:18">
      <c r="A98" s="85">
        <v>42621</v>
      </c>
      <c r="B98" s="33"/>
      <c r="C98" s="33"/>
      <c r="D98" s="33"/>
      <c r="E98" s="34" t="s">
        <v>204</v>
      </c>
      <c r="F98" s="90">
        <f t="shared" si="33"/>
        <v>100</v>
      </c>
      <c r="G98" s="35"/>
      <c r="H98" s="35"/>
      <c r="I98" s="35"/>
      <c r="J98" s="35"/>
      <c r="K98" s="90">
        <v>100</v>
      </c>
      <c r="L98" s="35"/>
      <c r="M98" s="35"/>
      <c r="N98" s="35"/>
      <c r="O98" s="35"/>
      <c r="P98" s="35"/>
      <c r="Q98" s="35"/>
      <c r="R98" s="35"/>
    </row>
    <row r="99" spans="1:18">
      <c r="A99" s="87">
        <v>42629</v>
      </c>
      <c r="B99" s="74"/>
      <c r="C99" s="74"/>
      <c r="D99" s="74"/>
      <c r="E99" s="75" t="s">
        <v>208</v>
      </c>
      <c r="F99" s="101">
        <f>SUM(G99:Q99)</f>
        <v>400</v>
      </c>
      <c r="G99" s="76"/>
      <c r="H99" s="76"/>
      <c r="I99" s="76"/>
      <c r="J99" s="76"/>
      <c r="K99" s="76">
        <v>0</v>
      </c>
      <c r="L99" s="76"/>
      <c r="M99" s="76"/>
      <c r="N99" s="101">
        <v>400</v>
      </c>
      <c r="O99" s="76"/>
      <c r="P99" s="76">
        <v>0</v>
      </c>
      <c r="Q99" s="76"/>
      <c r="R99" s="76"/>
    </row>
    <row r="100" spans="1:18">
      <c r="A100" s="85">
        <v>42631</v>
      </c>
      <c r="B100" s="33"/>
      <c r="C100" s="33"/>
      <c r="D100" s="33"/>
      <c r="E100" s="34" t="s">
        <v>28</v>
      </c>
      <c r="F100" s="90">
        <f t="shared" si="33"/>
        <v>1500</v>
      </c>
      <c r="G100" s="35"/>
      <c r="H100" s="35"/>
      <c r="I100" s="35"/>
      <c r="J100" s="35"/>
      <c r="K100" s="90">
        <v>1500</v>
      </c>
      <c r="L100" s="35"/>
      <c r="M100" s="35"/>
      <c r="N100" s="35"/>
      <c r="O100" s="35"/>
      <c r="P100" s="73">
        <v>0</v>
      </c>
      <c r="Q100" s="35"/>
      <c r="R100" s="35"/>
    </row>
    <row r="101" spans="1:18">
      <c r="A101" s="32">
        <v>42633</v>
      </c>
      <c r="B101" s="33"/>
      <c r="C101" s="33"/>
      <c r="D101" s="33"/>
      <c r="E101" s="94" t="s">
        <v>205</v>
      </c>
      <c r="F101" s="35">
        <f>SUM(G101:Q101)</f>
        <v>40</v>
      </c>
      <c r="G101" s="35"/>
      <c r="H101" s="35"/>
      <c r="I101" s="35"/>
      <c r="J101" s="35"/>
      <c r="K101" s="35">
        <v>0</v>
      </c>
      <c r="L101" s="35"/>
      <c r="M101" s="35"/>
      <c r="N101" s="35"/>
      <c r="O101" s="35"/>
      <c r="P101" s="35">
        <v>40</v>
      </c>
      <c r="Q101" s="35"/>
      <c r="R101" s="35"/>
    </row>
    <row r="102" spans="1:18">
      <c r="A102" s="32">
        <v>42634</v>
      </c>
      <c r="B102" s="33"/>
      <c r="C102" s="33"/>
      <c r="D102" s="33"/>
      <c r="E102" s="94" t="s">
        <v>174</v>
      </c>
      <c r="F102" s="35">
        <f>SUM(G102:Q102)</f>
        <v>6260</v>
      </c>
      <c r="G102" s="35"/>
      <c r="H102" s="35"/>
      <c r="I102" s="35"/>
      <c r="J102" s="35"/>
      <c r="K102" s="35">
        <v>130</v>
      </c>
      <c r="L102" s="35"/>
      <c r="M102" s="35"/>
      <c r="N102" s="35"/>
      <c r="O102" s="35"/>
      <c r="P102" s="35">
        <v>6130</v>
      </c>
      <c r="Q102" s="35"/>
      <c r="R102" s="35"/>
    </row>
    <row r="103" spans="1:18">
      <c r="A103" s="85">
        <v>42639</v>
      </c>
      <c r="B103" s="33"/>
      <c r="C103" s="33"/>
      <c r="D103" s="33"/>
      <c r="E103" s="34" t="s">
        <v>206</v>
      </c>
      <c r="F103" s="90">
        <f t="shared" si="33"/>
        <v>4000</v>
      </c>
      <c r="G103" s="35"/>
      <c r="H103" s="35"/>
      <c r="I103" s="35"/>
      <c r="J103" s="35"/>
      <c r="K103" s="90">
        <v>4000</v>
      </c>
      <c r="L103" s="35"/>
      <c r="M103" s="35"/>
      <c r="N103" s="35"/>
      <c r="O103" s="35"/>
      <c r="P103" s="35">
        <v>0</v>
      </c>
      <c r="Q103" s="35"/>
      <c r="R103" s="35"/>
    </row>
    <row r="104" spans="1:18">
      <c r="A104" s="87">
        <v>42641</v>
      </c>
      <c r="B104" s="78"/>
      <c r="C104" s="78"/>
      <c r="D104" s="78"/>
      <c r="E104" s="79" t="s">
        <v>207</v>
      </c>
      <c r="F104" s="92">
        <f t="shared" si="33"/>
        <v>3000</v>
      </c>
      <c r="G104" s="80"/>
      <c r="H104" s="80"/>
      <c r="I104" s="80"/>
      <c r="J104" s="80"/>
      <c r="K104" s="92">
        <v>3000</v>
      </c>
      <c r="L104" s="80"/>
      <c r="M104" s="80"/>
      <c r="N104" s="80"/>
      <c r="O104" s="80"/>
      <c r="P104" s="82">
        <v>0</v>
      </c>
      <c r="Q104" s="80"/>
      <c r="R104" s="80"/>
    </row>
    <row r="105" spans="1:18">
      <c r="A105" s="87">
        <v>42912</v>
      </c>
      <c r="B105" s="78"/>
      <c r="C105" s="78"/>
      <c r="D105" s="78"/>
      <c r="E105" s="75" t="s">
        <v>209</v>
      </c>
      <c r="F105" s="92">
        <f t="shared" si="33"/>
        <v>270</v>
      </c>
      <c r="G105" s="80"/>
      <c r="H105" s="80"/>
      <c r="I105" s="80"/>
      <c r="J105" s="80"/>
      <c r="K105" s="92">
        <v>270</v>
      </c>
      <c r="L105" s="80"/>
      <c r="M105" s="80"/>
      <c r="N105" s="80"/>
      <c r="O105" s="80"/>
      <c r="P105" s="82">
        <v>0</v>
      </c>
      <c r="Q105" s="80"/>
      <c r="R105" s="80"/>
    </row>
    <row r="106" spans="1:18">
      <c r="A106" s="85">
        <v>42921</v>
      </c>
      <c r="B106" s="33"/>
      <c r="C106" s="33"/>
      <c r="D106" s="33"/>
      <c r="E106" s="34" t="s">
        <v>43</v>
      </c>
      <c r="F106" s="90">
        <f t="shared" si="33"/>
        <v>500</v>
      </c>
      <c r="G106" s="35"/>
      <c r="H106" s="35"/>
      <c r="I106" s="35"/>
      <c r="J106" s="35"/>
      <c r="K106" s="90">
        <v>500</v>
      </c>
      <c r="L106" s="35"/>
      <c r="M106" s="35"/>
      <c r="N106" s="35"/>
      <c r="O106" s="35"/>
      <c r="P106" s="35"/>
      <c r="Q106" s="35"/>
      <c r="R106" s="35"/>
    </row>
    <row r="107" spans="1:18" ht="25.5">
      <c r="A107" s="85">
        <v>46211</v>
      </c>
      <c r="B107" s="33"/>
      <c r="C107" s="33"/>
      <c r="D107" s="33"/>
      <c r="E107" s="34" t="s">
        <v>236</v>
      </c>
      <c r="F107" s="90">
        <f t="shared" si="33"/>
        <v>100</v>
      </c>
      <c r="G107" s="35"/>
      <c r="H107" s="35"/>
      <c r="I107" s="35"/>
      <c r="J107" s="35"/>
      <c r="K107" s="90">
        <v>100</v>
      </c>
      <c r="L107" s="35"/>
      <c r="M107" s="35"/>
      <c r="N107" s="35"/>
      <c r="O107" s="35"/>
      <c r="P107" s="35"/>
      <c r="Q107" s="35"/>
      <c r="R107" s="35"/>
    </row>
    <row r="108" spans="1:18">
      <c r="A108" s="85">
        <v>42931</v>
      </c>
      <c r="B108" s="33"/>
      <c r="C108" s="33"/>
      <c r="D108" s="33"/>
      <c r="E108" s="34" t="s">
        <v>210</v>
      </c>
      <c r="F108" s="90">
        <f t="shared" si="33"/>
        <v>200</v>
      </c>
      <c r="G108" s="35"/>
      <c r="H108" s="35"/>
      <c r="I108" s="35"/>
      <c r="J108" s="35"/>
      <c r="K108" s="90">
        <v>200</v>
      </c>
      <c r="L108" s="35"/>
      <c r="M108" s="35"/>
      <c r="N108" s="35"/>
      <c r="O108" s="35"/>
      <c r="P108" s="35"/>
      <c r="Q108" s="35"/>
      <c r="R108" s="35"/>
    </row>
    <row r="109" spans="1:18">
      <c r="A109" s="87">
        <v>42959</v>
      </c>
      <c r="B109" s="33"/>
      <c r="C109" s="33"/>
      <c r="D109" s="33"/>
      <c r="E109" s="34" t="s">
        <v>211</v>
      </c>
      <c r="F109" s="90">
        <f t="shared" si="33"/>
        <v>1400</v>
      </c>
      <c r="G109" s="35"/>
      <c r="H109" s="35"/>
      <c r="I109" s="35"/>
      <c r="J109" s="35"/>
      <c r="K109" s="90">
        <v>1400</v>
      </c>
      <c r="L109" s="35"/>
      <c r="M109" s="35"/>
      <c r="N109" s="35"/>
      <c r="O109" s="35"/>
      <c r="P109" s="73">
        <v>0</v>
      </c>
      <c r="Q109" s="35"/>
      <c r="R109" s="35"/>
    </row>
    <row r="110" spans="1:18">
      <c r="A110" s="85">
        <v>43111</v>
      </c>
      <c r="B110" s="33"/>
      <c r="C110" s="33"/>
      <c r="D110" s="33"/>
      <c r="E110" s="34" t="s">
        <v>212</v>
      </c>
      <c r="F110" s="90">
        <f t="shared" si="33"/>
        <v>8000</v>
      </c>
      <c r="G110" s="35"/>
      <c r="H110" s="35"/>
      <c r="I110" s="35"/>
      <c r="J110" s="35"/>
      <c r="K110" s="73">
        <v>0</v>
      </c>
      <c r="L110" s="35"/>
      <c r="M110" s="35"/>
      <c r="N110" s="90">
        <v>8000</v>
      </c>
      <c r="O110" s="35"/>
      <c r="P110" s="35">
        <v>0</v>
      </c>
      <c r="Q110" s="35"/>
      <c r="R110" s="35"/>
    </row>
    <row r="111" spans="1:18">
      <c r="A111" s="85">
        <v>44311</v>
      </c>
      <c r="B111" s="33"/>
      <c r="C111" s="33"/>
      <c r="D111" s="33"/>
      <c r="E111" s="34" t="s">
        <v>213</v>
      </c>
      <c r="F111" s="90">
        <f t="shared" si="33"/>
        <v>600</v>
      </c>
      <c r="G111" s="35"/>
      <c r="H111" s="35"/>
      <c r="I111" s="35"/>
      <c r="J111" s="35"/>
      <c r="K111" s="90">
        <v>600</v>
      </c>
      <c r="L111" s="35"/>
      <c r="M111" s="35"/>
      <c r="N111" s="35"/>
      <c r="O111" s="35"/>
      <c r="P111" s="35"/>
      <c r="Q111" s="35"/>
      <c r="R111" s="35"/>
    </row>
    <row r="112" spans="1:18">
      <c r="A112" s="85">
        <v>44312</v>
      </c>
      <c r="B112" s="33"/>
      <c r="C112" s="33"/>
      <c r="D112" s="33"/>
      <c r="E112" s="34" t="s">
        <v>214</v>
      </c>
      <c r="F112" s="90">
        <f t="shared" si="33"/>
        <v>100</v>
      </c>
      <c r="G112" s="35"/>
      <c r="H112" s="35"/>
      <c r="I112" s="35"/>
      <c r="J112" s="35"/>
      <c r="K112" s="90">
        <v>100</v>
      </c>
      <c r="L112" s="35"/>
      <c r="M112" s="35"/>
      <c r="N112" s="35"/>
      <c r="O112" s="35"/>
      <c r="P112" s="35"/>
      <c r="Q112" s="35"/>
      <c r="R112" s="35"/>
    </row>
    <row r="113" spans="1:18">
      <c r="A113" s="85">
        <v>44331</v>
      </c>
      <c r="B113" s="33"/>
      <c r="C113" s="33"/>
      <c r="D113" s="33"/>
      <c r="E113" s="34" t="s">
        <v>215</v>
      </c>
      <c r="F113" s="90">
        <f t="shared" si="33"/>
        <v>20</v>
      </c>
      <c r="G113" s="35"/>
      <c r="H113" s="35"/>
      <c r="I113" s="35"/>
      <c r="J113" s="35"/>
      <c r="K113" s="90">
        <v>20</v>
      </c>
      <c r="L113" s="35"/>
      <c r="M113" s="35" t="s">
        <v>234</v>
      </c>
      <c r="N113" s="35"/>
      <c r="O113" s="35"/>
      <c r="P113" s="35"/>
      <c r="Q113" s="35"/>
      <c r="R113" s="35"/>
    </row>
    <row r="114" spans="1:18">
      <c r="A114" s="85">
        <v>44341</v>
      </c>
      <c r="B114" s="33"/>
      <c r="C114" s="33"/>
      <c r="D114" s="33"/>
      <c r="E114" s="34" t="s">
        <v>216</v>
      </c>
      <c r="F114" s="90">
        <f t="shared" si="33"/>
        <v>50</v>
      </c>
      <c r="G114" s="35"/>
      <c r="H114" s="35"/>
      <c r="I114" s="35"/>
      <c r="J114" s="35"/>
      <c r="K114" s="90">
        <v>50</v>
      </c>
      <c r="L114" s="35"/>
      <c r="M114" s="35"/>
      <c r="N114" s="35"/>
      <c r="O114" s="35"/>
      <c r="P114" s="35"/>
      <c r="Q114" s="35"/>
      <c r="R114" s="35"/>
    </row>
    <row r="115" spans="1:18">
      <c r="A115" s="85">
        <v>45115</v>
      </c>
      <c r="B115" s="33"/>
      <c r="C115" s="33"/>
      <c r="D115" s="33"/>
      <c r="E115" s="34" t="s">
        <v>217</v>
      </c>
      <c r="F115" s="90">
        <f t="shared" si="33"/>
        <v>270</v>
      </c>
      <c r="G115" s="35"/>
      <c r="H115" s="35"/>
      <c r="I115" s="35"/>
      <c r="J115" s="35"/>
      <c r="K115" s="90">
        <v>270</v>
      </c>
      <c r="L115" s="35"/>
      <c r="M115" s="35"/>
      <c r="N115" s="35"/>
      <c r="O115" s="35"/>
      <c r="P115" s="35"/>
      <c r="Q115" s="35"/>
      <c r="R115" s="35"/>
    </row>
    <row r="116" spans="1:18">
      <c r="A116" s="85">
        <v>46231</v>
      </c>
      <c r="B116" s="33"/>
      <c r="C116" s="100"/>
      <c r="D116" s="33"/>
      <c r="E116" s="34" t="s">
        <v>218</v>
      </c>
      <c r="F116" s="90">
        <f t="shared" si="33"/>
        <v>50</v>
      </c>
      <c r="G116" s="35"/>
      <c r="H116" s="35"/>
      <c r="I116" s="35"/>
      <c r="J116" s="35"/>
      <c r="K116" s="90">
        <v>50</v>
      </c>
      <c r="L116" s="35"/>
      <c r="M116" s="35"/>
      <c r="N116" s="35"/>
      <c r="O116" s="35"/>
      <c r="P116" s="35"/>
      <c r="Q116" s="35"/>
      <c r="R116" s="35"/>
    </row>
    <row r="117" spans="1:18">
      <c r="A117" s="85">
        <v>46242</v>
      </c>
      <c r="B117" s="33"/>
      <c r="C117" s="33"/>
      <c r="D117" s="33"/>
      <c r="E117" s="34" t="s">
        <v>219</v>
      </c>
      <c r="F117" s="90">
        <f t="shared" si="33"/>
        <v>30</v>
      </c>
      <c r="G117" s="35"/>
      <c r="H117" s="35"/>
      <c r="I117" s="35"/>
      <c r="J117" s="35"/>
      <c r="K117" s="90">
        <v>30</v>
      </c>
      <c r="L117" s="35"/>
      <c r="M117" s="35"/>
      <c r="N117" s="35"/>
      <c r="O117" s="35">
        <v>0</v>
      </c>
      <c r="P117" s="35"/>
      <c r="Q117" s="35"/>
      <c r="R117" s="35"/>
    </row>
    <row r="118" spans="1:18" ht="25.5">
      <c r="A118" s="85">
        <v>47111</v>
      </c>
      <c r="B118" s="33"/>
      <c r="C118" s="33"/>
      <c r="D118" s="33"/>
      <c r="E118" s="34" t="s">
        <v>220</v>
      </c>
      <c r="F118" s="90">
        <f t="shared" si="33"/>
        <v>500</v>
      </c>
      <c r="G118" s="35"/>
      <c r="H118" s="35"/>
      <c r="I118" s="35"/>
      <c r="J118" s="35"/>
      <c r="K118" s="90">
        <v>500</v>
      </c>
      <c r="L118" s="35"/>
      <c r="M118" s="35"/>
      <c r="N118" s="35"/>
      <c r="O118" s="35"/>
      <c r="P118" s="35"/>
      <c r="Q118" s="35"/>
      <c r="R118" s="35"/>
    </row>
    <row r="119" spans="1:18">
      <c r="A119" s="23"/>
      <c r="B119" s="24"/>
      <c r="C119" s="24">
        <v>11</v>
      </c>
      <c r="D119" s="118" t="s">
        <v>221</v>
      </c>
      <c r="E119" s="124"/>
      <c r="F119" s="25">
        <f t="shared" si="33"/>
        <v>10000</v>
      </c>
      <c r="G119" s="25">
        <f>SUM(G120:G120)</f>
        <v>0</v>
      </c>
      <c r="H119" s="25">
        <f t="shared" ref="H119:R119" si="47">SUM(H120:H120)</f>
        <v>0</v>
      </c>
      <c r="I119" s="25">
        <f t="shared" si="47"/>
        <v>0</v>
      </c>
      <c r="J119" s="25">
        <f t="shared" si="47"/>
        <v>400</v>
      </c>
      <c r="K119" s="25">
        <f t="shared" si="47"/>
        <v>0</v>
      </c>
      <c r="L119" s="25">
        <f t="shared" si="47"/>
        <v>3504</v>
      </c>
      <c r="M119" s="25">
        <f t="shared" si="47"/>
        <v>0</v>
      </c>
      <c r="N119" s="25">
        <f t="shared" si="47"/>
        <v>0</v>
      </c>
      <c r="O119" s="25">
        <f t="shared" si="47"/>
        <v>0</v>
      </c>
      <c r="P119" s="25">
        <f>SUM(P120:P120)</f>
        <v>6096</v>
      </c>
      <c r="Q119" s="25">
        <f t="shared" si="47"/>
        <v>0</v>
      </c>
      <c r="R119" s="25">
        <f t="shared" si="47"/>
        <v>0</v>
      </c>
    </row>
    <row r="120" spans="1:18">
      <c r="A120" s="86">
        <v>42615</v>
      </c>
      <c r="B120" s="27"/>
      <c r="C120" s="27"/>
      <c r="D120" s="27"/>
      <c r="E120" s="47" t="s">
        <v>222</v>
      </c>
      <c r="F120" s="91">
        <f t="shared" si="33"/>
        <v>10000</v>
      </c>
      <c r="G120" s="29"/>
      <c r="H120" s="29"/>
      <c r="I120" s="29">
        <v>0</v>
      </c>
      <c r="J120" s="91">
        <v>400</v>
      </c>
      <c r="K120" s="29">
        <v>0</v>
      </c>
      <c r="L120" s="91">
        <v>3504</v>
      </c>
      <c r="M120" s="49"/>
      <c r="N120" s="29"/>
      <c r="O120" s="29"/>
      <c r="P120" s="91">
        <v>6096</v>
      </c>
      <c r="Q120" s="29"/>
      <c r="R120" s="29"/>
    </row>
    <row r="121" spans="1:18">
      <c r="A121" s="23"/>
      <c r="B121" s="24"/>
      <c r="C121" s="24">
        <v>12</v>
      </c>
      <c r="D121" s="118" t="s">
        <v>223</v>
      </c>
      <c r="E121" s="124"/>
      <c r="F121" s="25">
        <f t="shared" ref="F121:F132" si="48">SUM(G121:Q121)</f>
        <v>1550</v>
      </c>
      <c r="G121" s="25">
        <f t="shared" ref="G121:Q121" si="49">SUM(G122:G124)</f>
        <v>0</v>
      </c>
      <c r="H121" s="25">
        <f t="shared" si="49"/>
        <v>0</v>
      </c>
      <c r="I121" s="25">
        <f t="shared" si="49"/>
        <v>0</v>
      </c>
      <c r="J121" s="25">
        <f t="shared" si="49"/>
        <v>0</v>
      </c>
      <c r="K121" s="25">
        <f t="shared" si="49"/>
        <v>1550</v>
      </c>
      <c r="L121" s="25">
        <f t="shared" si="49"/>
        <v>0</v>
      </c>
      <c r="M121" s="25">
        <f t="shared" si="49"/>
        <v>0</v>
      </c>
      <c r="N121" s="25">
        <f t="shared" si="49"/>
        <v>0</v>
      </c>
      <c r="O121" s="25">
        <f t="shared" si="49"/>
        <v>0</v>
      </c>
      <c r="P121" s="25">
        <f>SUM(P122:P124)</f>
        <v>0</v>
      </c>
      <c r="Q121" s="25">
        <f t="shared" si="49"/>
        <v>0</v>
      </c>
      <c r="R121" s="25">
        <f t="shared" ref="R121" si="50">SUM(R122:R124)</f>
        <v>0</v>
      </c>
    </row>
    <row r="122" spans="1:18">
      <c r="A122" s="86">
        <v>42591</v>
      </c>
      <c r="B122" s="27"/>
      <c r="C122" s="27"/>
      <c r="D122" s="27"/>
      <c r="E122" s="47" t="s">
        <v>233</v>
      </c>
      <c r="F122" s="91">
        <f t="shared" si="48"/>
        <v>250</v>
      </c>
      <c r="G122" s="29"/>
      <c r="H122" s="29"/>
      <c r="I122" s="29"/>
      <c r="J122" s="29"/>
      <c r="K122" s="91">
        <v>250</v>
      </c>
      <c r="L122" s="29"/>
      <c r="M122" s="29"/>
      <c r="N122" s="29"/>
      <c r="O122" s="29"/>
      <c r="P122" s="29">
        <v>0</v>
      </c>
      <c r="Q122" s="29"/>
      <c r="R122" s="29"/>
    </row>
    <row r="123" spans="1:18">
      <c r="A123" s="86">
        <v>42599</v>
      </c>
      <c r="B123" s="27"/>
      <c r="C123" s="27"/>
      <c r="D123" s="27"/>
      <c r="E123" s="47" t="s">
        <v>180</v>
      </c>
      <c r="F123" s="91">
        <f t="shared" si="48"/>
        <v>300</v>
      </c>
      <c r="G123" s="29"/>
      <c r="H123" s="29"/>
      <c r="I123" s="29"/>
      <c r="J123" s="29"/>
      <c r="K123" s="91">
        <v>300</v>
      </c>
      <c r="L123" s="29"/>
      <c r="M123" s="29"/>
      <c r="N123" s="29"/>
      <c r="O123" s="29"/>
      <c r="P123" s="29">
        <v>0</v>
      </c>
      <c r="Q123" s="29"/>
      <c r="R123" s="29"/>
    </row>
    <row r="124" spans="1:18">
      <c r="A124" s="86">
        <v>42921</v>
      </c>
      <c r="B124" s="27"/>
      <c r="C124" s="27"/>
      <c r="D124" s="27"/>
      <c r="E124" s="47" t="s">
        <v>43</v>
      </c>
      <c r="F124" s="91">
        <f t="shared" si="48"/>
        <v>1000</v>
      </c>
      <c r="G124" s="29"/>
      <c r="H124" s="29"/>
      <c r="I124" s="29"/>
      <c r="J124" s="29"/>
      <c r="K124" s="91">
        <v>1000</v>
      </c>
      <c r="L124" s="29"/>
      <c r="M124" s="29"/>
      <c r="N124" s="29"/>
      <c r="O124" s="29"/>
      <c r="P124" s="29">
        <v>0</v>
      </c>
      <c r="Q124" s="29"/>
      <c r="R124" s="29"/>
    </row>
    <row r="125" spans="1:18">
      <c r="A125" s="23"/>
      <c r="B125" s="24"/>
      <c r="C125" s="24">
        <v>13</v>
      </c>
      <c r="D125" s="118" t="s">
        <v>224</v>
      </c>
      <c r="E125" s="124"/>
      <c r="F125" s="25">
        <f t="shared" si="48"/>
        <v>550</v>
      </c>
      <c r="G125" s="25">
        <f t="shared" ref="G125:Q125" si="51">SUM(G126:G128)</f>
        <v>0</v>
      </c>
      <c r="H125" s="25">
        <f t="shared" si="51"/>
        <v>0</v>
      </c>
      <c r="I125" s="25">
        <f t="shared" si="51"/>
        <v>300</v>
      </c>
      <c r="J125" s="25">
        <v>0</v>
      </c>
      <c r="K125" s="25">
        <f t="shared" si="51"/>
        <v>250</v>
      </c>
      <c r="L125" s="25">
        <f t="shared" si="51"/>
        <v>0</v>
      </c>
      <c r="M125" s="25">
        <f t="shared" si="51"/>
        <v>0</v>
      </c>
      <c r="N125" s="25">
        <f t="shared" si="51"/>
        <v>0</v>
      </c>
      <c r="O125" s="25">
        <f t="shared" si="51"/>
        <v>0</v>
      </c>
      <c r="P125" s="25">
        <f>SUM(P126:P128)</f>
        <v>0</v>
      </c>
      <c r="Q125" s="25">
        <f t="shared" si="51"/>
        <v>0</v>
      </c>
      <c r="R125" s="25">
        <f t="shared" ref="R125" si="52">SUM(R126:R128)</f>
        <v>0</v>
      </c>
    </row>
    <row r="126" spans="1:18">
      <c r="A126" s="86">
        <v>42591</v>
      </c>
      <c r="B126" s="27"/>
      <c r="C126" s="27"/>
      <c r="D126" s="27"/>
      <c r="E126" s="47" t="s">
        <v>225</v>
      </c>
      <c r="F126" s="91">
        <f t="shared" si="48"/>
        <v>250</v>
      </c>
      <c r="G126" s="29"/>
      <c r="H126" s="29"/>
      <c r="I126" s="29"/>
      <c r="J126" s="29"/>
      <c r="K126" s="91">
        <v>250</v>
      </c>
      <c r="L126" s="29"/>
      <c r="M126" s="29"/>
      <c r="N126" s="29"/>
      <c r="O126" s="29"/>
      <c r="P126" s="29">
        <v>0</v>
      </c>
      <c r="Q126" s="29"/>
      <c r="R126" s="29"/>
    </row>
    <row r="127" spans="1:18">
      <c r="A127" s="86">
        <v>42921</v>
      </c>
      <c r="B127" s="27"/>
      <c r="C127" s="27"/>
      <c r="D127" s="27"/>
      <c r="E127" s="47" t="s">
        <v>43</v>
      </c>
      <c r="F127" s="91">
        <f t="shared" si="48"/>
        <v>300</v>
      </c>
      <c r="G127" s="29"/>
      <c r="H127" s="29"/>
      <c r="I127" s="91">
        <v>300</v>
      </c>
      <c r="J127" s="29"/>
      <c r="K127" s="49"/>
      <c r="L127" s="29"/>
      <c r="M127" s="29"/>
      <c r="N127" s="29"/>
      <c r="O127" s="29"/>
      <c r="P127" s="29"/>
      <c r="Q127" s="29"/>
      <c r="R127" s="29"/>
    </row>
    <row r="128" spans="1:18">
      <c r="A128" s="26">
        <v>42950</v>
      </c>
      <c r="B128" s="27"/>
      <c r="C128" s="27"/>
      <c r="D128" s="27"/>
      <c r="E128" s="97" t="s">
        <v>211</v>
      </c>
      <c r="F128" s="29">
        <f t="shared" si="48"/>
        <v>0</v>
      </c>
      <c r="G128" s="29"/>
      <c r="H128" s="29">
        <v>0</v>
      </c>
      <c r="I128" s="29"/>
      <c r="J128" s="29"/>
      <c r="K128" s="29">
        <v>0</v>
      </c>
      <c r="L128" s="29"/>
      <c r="M128" s="29"/>
      <c r="N128" s="29"/>
      <c r="O128" s="29"/>
      <c r="P128" s="29"/>
      <c r="Q128" s="29"/>
      <c r="R128" s="29"/>
    </row>
    <row r="129" spans="1:18">
      <c r="A129" s="23"/>
      <c r="B129" s="24"/>
      <c r="C129" s="24">
        <v>14</v>
      </c>
      <c r="D129" s="118" t="s">
        <v>226</v>
      </c>
      <c r="E129" s="124"/>
      <c r="F129" s="25">
        <f>SUM(G129:Q129)</f>
        <v>4400</v>
      </c>
      <c r="G129" s="25">
        <f t="shared" ref="G129:R129" si="53">SUM(G130:G133)</f>
        <v>0</v>
      </c>
      <c r="H129" s="25">
        <f t="shared" si="53"/>
        <v>0</v>
      </c>
      <c r="I129" s="25">
        <f t="shared" si="53"/>
        <v>0</v>
      </c>
      <c r="J129" s="25">
        <f t="shared" si="53"/>
        <v>0</v>
      </c>
      <c r="K129" s="25">
        <f t="shared" si="53"/>
        <v>4400</v>
      </c>
      <c r="L129" s="25">
        <f t="shared" si="53"/>
        <v>0</v>
      </c>
      <c r="M129" s="25">
        <f t="shared" si="53"/>
        <v>0</v>
      </c>
      <c r="N129" s="25">
        <f t="shared" si="53"/>
        <v>0</v>
      </c>
      <c r="O129" s="25">
        <f t="shared" si="53"/>
        <v>0</v>
      </c>
      <c r="P129" s="25">
        <f>SUM(P130:P133)</f>
        <v>0</v>
      </c>
      <c r="Q129" s="25">
        <f t="shared" si="53"/>
        <v>0</v>
      </c>
      <c r="R129" s="25">
        <f t="shared" si="53"/>
        <v>0</v>
      </c>
    </row>
    <row r="130" spans="1:18" ht="25.5">
      <c r="A130" s="86">
        <v>42411</v>
      </c>
      <c r="B130" s="27"/>
      <c r="C130" s="27"/>
      <c r="D130" s="27"/>
      <c r="E130" s="47" t="s">
        <v>165</v>
      </c>
      <c r="F130" s="91">
        <f t="shared" si="48"/>
        <v>3500</v>
      </c>
      <c r="G130" s="29"/>
      <c r="H130" s="29"/>
      <c r="I130" s="49">
        <v>0</v>
      </c>
      <c r="J130" s="29"/>
      <c r="K130" s="91">
        <v>3500</v>
      </c>
      <c r="L130" s="29"/>
      <c r="M130" s="29"/>
      <c r="N130" s="29">
        <v>0</v>
      </c>
      <c r="O130" s="29"/>
      <c r="P130" s="29">
        <v>0</v>
      </c>
      <c r="Q130" s="29"/>
      <c r="R130" s="29"/>
    </row>
    <row r="131" spans="1:18" ht="25.5">
      <c r="A131" s="86">
        <v>42412</v>
      </c>
      <c r="B131" s="27"/>
      <c r="C131" s="27"/>
      <c r="D131" s="27"/>
      <c r="E131" s="47" t="s">
        <v>166</v>
      </c>
      <c r="F131" s="91">
        <f t="shared" si="48"/>
        <v>700</v>
      </c>
      <c r="G131" s="29"/>
      <c r="H131" s="29"/>
      <c r="I131" s="49">
        <v>0</v>
      </c>
      <c r="J131" s="29"/>
      <c r="K131" s="91">
        <v>700</v>
      </c>
      <c r="L131" s="29"/>
      <c r="M131" s="29"/>
      <c r="N131" s="29"/>
      <c r="O131" s="29"/>
      <c r="P131" s="29">
        <v>0</v>
      </c>
      <c r="Q131" s="29"/>
      <c r="R131" s="29"/>
    </row>
    <row r="132" spans="1:18" ht="25.5">
      <c r="A132" s="86">
        <v>42413</v>
      </c>
      <c r="B132" s="27"/>
      <c r="C132" s="27"/>
      <c r="D132" s="27"/>
      <c r="E132" s="66" t="s">
        <v>230</v>
      </c>
      <c r="F132" s="91">
        <f t="shared" si="48"/>
        <v>100</v>
      </c>
      <c r="G132" s="29"/>
      <c r="H132" s="29"/>
      <c r="I132" s="29"/>
      <c r="J132" s="29"/>
      <c r="K132" s="91">
        <v>100</v>
      </c>
      <c r="L132" s="29" t="s">
        <v>234</v>
      </c>
      <c r="M132" s="29"/>
      <c r="N132" s="29"/>
      <c r="O132" s="29"/>
      <c r="P132" s="29">
        <v>0</v>
      </c>
      <c r="Q132" s="29"/>
      <c r="R132" s="29"/>
    </row>
    <row r="133" spans="1:18" ht="25.5">
      <c r="A133" s="86">
        <v>42414</v>
      </c>
      <c r="B133" s="27"/>
      <c r="C133" s="27"/>
      <c r="D133" s="27"/>
      <c r="E133" s="66" t="s">
        <v>235</v>
      </c>
      <c r="F133" s="91">
        <f t="shared" ref="F133" si="54">SUM(G133:Q133)</f>
        <v>100</v>
      </c>
      <c r="G133" s="29"/>
      <c r="H133" s="29"/>
      <c r="I133" s="29"/>
      <c r="J133" s="29"/>
      <c r="K133" s="91">
        <v>100</v>
      </c>
      <c r="L133" s="29" t="s">
        <v>234</v>
      </c>
      <c r="M133" s="29"/>
      <c r="N133" s="29"/>
      <c r="O133" s="29"/>
      <c r="P133" s="29">
        <v>0</v>
      </c>
      <c r="Q133" s="29"/>
      <c r="R133" s="29"/>
    </row>
    <row r="134" spans="1:18">
      <c r="A134" s="9"/>
      <c r="B134" s="10">
        <v>3</v>
      </c>
      <c r="C134" s="120" t="s">
        <v>227</v>
      </c>
      <c r="D134" s="122"/>
      <c r="E134" s="123"/>
      <c r="F134" s="11">
        <f>X65</f>
        <v>0</v>
      </c>
      <c r="G134" s="11">
        <f>SUM(G135+G137+G139)</f>
        <v>0</v>
      </c>
      <c r="H134" s="11">
        <f t="shared" ref="H134:P134" si="55">SUM(H135+H137+H139)</f>
        <v>5000</v>
      </c>
      <c r="I134" s="11">
        <f t="shared" si="55"/>
        <v>0</v>
      </c>
      <c r="J134" s="11">
        <f t="shared" si="55"/>
        <v>0</v>
      </c>
      <c r="K134" s="11">
        <f t="shared" si="55"/>
        <v>0</v>
      </c>
      <c r="L134" s="11">
        <f t="shared" si="55"/>
        <v>0</v>
      </c>
      <c r="M134" s="11">
        <f t="shared" si="55"/>
        <v>0</v>
      </c>
      <c r="N134" s="11">
        <f t="shared" si="55"/>
        <v>0</v>
      </c>
      <c r="O134" s="11">
        <f t="shared" si="55"/>
        <v>0</v>
      </c>
      <c r="P134" s="11">
        <f t="shared" si="55"/>
        <v>0</v>
      </c>
      <c r="Q134" s="11">
        <f>SUM(Q135+Q137+Q139+Q141)</f>
        <v>26700</v>
      </c>
      <c r="R134" s="11">
        <f t="shared" ref="R134" si="56">SUM(R135+R137+R139)</f>
        <v>2500000</v>
      </c>
    </row>
    <row r="135" spans="1:18">
      <c r="A135" s="102"/>
      <c r="B135" s="103"/>
      <c r="C135" s="103">
        <v>15</v>
      </c>
      <c r="D135" s="130" t="s">
        <v>238</v>
      </c>
      <c r="E135" s="131"/>
      <c r="F135" s="104">
        <f t="shared" ref="F135:F140" si="57">SUM(G135:Q135)</f>
        <v>5000</v>
      </c>
      <c r="G135" s="104">
        <f t="shared" ref="G135:R135" si="58">SUM(G136:G136)</f>
        <v>0</v>
      </c>
      <c r="H135" s="104">
        <f t="shared" si="58"/>
        <v>5000</v>
      </c>
      <c r="I135" s="104">
        <f t="shared" si="58"/>
        <v>0</v>
      </c>
      <c r="J135" s="104">
        <f t="shared" si="58"/>
        <v>0</v>
      </c>
      <c r="K135" s="104">
        <f t="shared" si="58"/>
        <v>0</v>
      </c>
      <c r="L135" s="104">
        <f t="shared" si="58"/>
        <v>0</v>
      </c>
      <c r="M135" s="104">
        <f t="shared" si="58"/>
        <v>0</v>
      </c>
      <c r="N135" s="104">
        <f t="shared" si="58"/>
        <v>0</v>
      </c>
      <c r="O135" s="104">
        <f t="shared" si="58"/>
        <v>0</v>
      </c>
      <c r="P135" s="104">
        <f t="shared" si="58"/>
        <v>0</v>
      </c>
      <c r="Q135" s="104">
        <f t="shared" si="58"/>
        <v>0</v>
      </c>
      <c r="R135" s="104">
        <f t="shared" si="58"/>
        <v>0</v>
      </c>
    </row>
    <row r="136" spans="1:18">
      <c r="A136" s="26">
        <v>43111</v>
      </c>
      <c r="B136" s="27"/>
      <c r="C136" s="27"/>
      <c r="D136" s="27"/>
      <c r="E136" s="48" t="s">
        <v>168</v>
      </c>
      <c r="F136" s="29">
        <f t="shared" si="57"/>
        <v>5000</v>
      </c>
      <c r="G136" s="29"/>
      <c r="H136" s="29">
        <v>5000</v>
      </c>
      <c r="I136" s="29"/>
      <c r="J136" s="29"/>
      <c r="K136" s="29"/>
      <c r="L136" s="29"/>
      <c r="M136" s="29"/>
      <c r="N136" s="29">
        <v>0</v>
      </c>
      <c r="O136" s="29"/>
      <c r="P136" s="29">
        <v>0</v>
      </c>
      <c r="Q136" s="29"/>
      <c r="R136" s="29">
        <v>0</v>
      </c>
    </row>
    <row r="137" spans="1:18">
      <c r="A137" s="107"/>
      <c r="B137" s="108"/>
      <c r="C137" s="108">
        <v>16</v>
      </c>
      <c r="D137" s="132" t="s">
        <v>239</v>
      </c>
      <c r="E137" s="133"/>
      <c r="F137" s="109">
        <f t="shared" si="57"/>
        <v>0</v>
      </c>
      <c r="G137" s="109">
        <f t="shared" ref="G137:R141" si="59">SUM(G138:G138)</f>
        <v>0</v>
      </c>
      <c r="H137" s="109">
        <f t="shared" si="59"/>
        <v>0</v>
      </c>
      <c r="I137" s="109">
        <f t="shared" si="59"/>
        <v>0</v>
      </c>
      <c r="J137" s="109">
        <f t="shared" si="59"/>
        <v>0</v>
      </c>
      <c r="K137" s="109">
        <f t="shared" si="59"/>
        <v>0</v>
      </c>
      <c r="L137" s="109">
        <f t="shared" si="59"/>
        <v>0</v>
      </c>
      <c r="M137" s="109">
        <f>SUM(M138:M138)</f>
        <v>0</v>
      </c>
      <c r="N137" s="109">
        <f t="shared" si="59"/>
        <v>0</v>
      </c>
      <c r="O137" s="109">
        <f t="shared" si="59"/>
        <v>0</v>
      </c>
      <c r="P137" s="109">
        <f t="shared" si="59"/>
        <v>0</v>
      </c>
      <c r="Q137" s="109">
        <f t="shared" si="59"/>
        <v>0</v>
      </c>
      <c r="R137" s="109">
        <f t="shared" si="59"/>
        <v>2500000</v>
      </c>
    </row>
    <row r="138" spans="1:18">
      <c r="A138" s="26">
        <v>43111</v>
      </c>
      <c r="B138" s="27"/>
      <c r="C138" s="27"/>
      <c r="D138" s="27"/>
      <c r="E138" s="48" t="s">
        <v>228</v>
      </c>
      <c r="F138" s="29">
        <f t="shared" si="57"/>
        <v>0</v>
      </c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>
        <v>0</v>
      </c>
      <c r="R138" s="29">
        <v>2500000</v>
      </c>
    </row>
    <row r="139" spans="1:18">
      <c r="A139" s="112"/>
      <c r="B139" s="113"/>
      <c r="C139" s="113">
        <v>17</v>
      </c>
      <c r="D139" s="128" t="s">
        <v>240</v>
      </c>
      <c r="E139" s="129"/>
      <c r="F139" s="114">
        <f t="shared" si="57"/>
        <v>20000</v>
      </c>
      <c r="G139" s="114">
        <f>SUM(G140:G140)</f>
        <v>0</v>
      </c>
      <c r="H139" s="114">
        <f t="shared" si="59"/>
        <v>0</v>
      </c>
      <c r="I139" s="114">
        <f t="shared" si="59"/>
        <v>0</v>
      </c>
      <c r="J139" s="114">
        <f t="shared" si="59"/>
        <v>0</v>
      </c>
      <c r="K139" s="114">
        <f t="shared" si="59"/>
        <v>0</v>
      </c>
      <c r="L139" s="114">
        <f t="shared" si="59"/>
        <v>0</v>
      </c>
      <c r="M139" s="114">
        <f t="shared" si="59"/>
        <v>0</v>
      </c>
      <c r="N139" s="114">
        <f t="shared" si="59"/>
        <v>0</v>
      </c>
      <c r="O139" s="114">
        <f t="shared" si="59"/>
        <v>0</v>
      </c>
      <c r="P139" s="114">
        <f t="shared" si="59"/>
        <v>0</v>
      </c>
      <c r="Q139" s="114">
        <f t="shared" si="59"/>
        <v>20000</v>
      </c>
      <c r="R139" s="114">
        <f t="shared" si="59"/>
        <v>0</v>
      </c>
    </row>
    <row r="140" spans="1:18">
      <c r="A140" s="26">
        <v>43111</v>
      </c>
      <c r="B140" s="27"/>
      <c r="C140" s="27"/>
      <c r="D140" s="27"/>
      <c r="E140" s="48" t="s">
        <v>228</v>
      </c>
      <c r="F140" s="29">
        <f t="shared" si="57"/>
        <v>20000</v>
      </c>
      <c r="G140" s="29"/>
      <c r="H140" s="29">
        <v>0</v>
      </c>
      <c r="I140" s="29">
        <v>0</v>
      </c>
      <c r="J140" s="29">
        <v>0</v>
      </c>
      <c r="K140" s="29"/>
      <c r="L140" s="29"/>
      <c r="M140" s="29"/>
      <c r="N140" s="29">
        <v>0</v>
      </c>
      <c r="O140" s="29"/>
      <c r="P140" s="29">
        <v>0</v>
      </c>
      <c r="Q140" s="29">
        <v>20000</v>
      </c>
      <c r="R140" s="29">
        <v>0</v>
      </c>
    </row>
    <row r="141" spans="1:18">
      <c r="A141" s="112"/>
      <c r="B141" s="113"/>
      <c r="C141" s="113">
        <v>17</v>
      </c>
      <c r="D141" s="128" t="s">
        <v>242</v>
      </c>
      <c r="E141" s="129"/>
      <c r="F141" s="114">
        <f t="shared" ref="F141:F142" si="60">SUM(G141:Q141)</f>
        <v>6700</v>
      </c>
      <c r="G141" s="114">
        <f>SUM(G142:G142)</f>
        <v>0</v>
      </c>
      <c r="H141" s="114">
        <f t="shared" si="59"/>
        <v>0</v>
      </c>
      <c r="I141" s="114">
        <f t="shared" si="59"/>
        <v>0</v>
      </c>
      <c r="J141" s="114">
        <f t="shared" si="59"/>
        <v>0</v>
      </c>
      <c r="K141" s="114">
        <f t="shared" si="59"/>
        <v>0</v>
      </c>
      <c r="L141" s="114">
        <f t="shared" si="59"/>
        <v>0</v>
      </c>
      <c r="M141" s="114">
        <f t="shared" si="59"/>
        <v>0</v>
      </c>
      <c r="N141" s="114">
        <f t="shared" si="59"/>
        <v>0</v>
      </c>
      <c r="O141" s="114">
        <f t="shared" si="59"/>
        <v>0</v>
      </c>
      <c r="P141" s="114">
        <f t="shared" si="59"/>
        <v>0</v>
      </c>
      <c r="Q141" s="114">
        <f t="shared" si="59"/>
        <v>6700</v>
      </c>
      <c r="R141" s="114">
        <f t="shared" si="59"/>
        <v>0</v>
      </c>
    </row>
    <row r="142" spans="1:18">
      <c r="A142" s="26">
        <v>43111</v>
      </c>
      <c r="B142" s="27"/>
      <c r="C142" s="27"/>
      <c r="D142" s="27"/>
      <c r="E142" s="48" t="s">
        <v>228</v>
      </c>
      <c r="F142" s="29">
        <f t="shared" si="60"/>
        <v>6700</v>
      </c>
      <c r="G142" s="29"/>
      <c r="H142" s="29">
        <v>0</v>
      </c>
      <c r="I142" s="29">
        <v>0</v>
      </c>
      <c r="J142" s="29">
        <v>0</v>
      </c>
      <c r="K142" s="29"/>
      <c r="L142" s="29"/>
      <c r="M142" s="29"/>
      <c r="N142" s="29">
        <v>0</v>
      </c>
      <c r="O142" s="29"/>
      <c r="P142" s="29">
        <v>0</v>
      </c>
      <c r="Q142" s="29">
        <v>6700</v>
      </c>
      <c r="R142" s="29">
        <v>0</v>
      </c>
    </row>
    <row r="143" spans="1:18">
      <c r="K143" s="50"/>
      <c r="L143" s="50"/>
      <c r="M143" s="50"/>
    </row>
    <row r="145" spans="5:10">
      <c r="E145" t="s">
        <v>244</v>
      </c>
      <c r="J145" t="s">
        <v>241</v>
      </c>
    </row>
    <row r="146" spans="5:10">
      <c r="E146" s="117" t="s">
        <v>247</v>
      </c>
      <c r="J146" t="s">
        <v>243</v>
      </c>
    </row>
  </sheetData>
  <sheetProtection formatCells="0" formatColumns="0" formatRows="0" insertColumns="0" insertRows="0" insertHyperlinks="0" deleteColumns="0" deleteRows="0" sort="0" autoFilter="0" pivotTables="0"/>
  <mergeCells count="25">
    <mergeCell ref="B1:E1"/>
    <mergeCell ref="B2:E2"/>
    <mergeCell ref="B3:E3"/>
    <mergeCell ref="B4:E4"/>
    <mergeCell ref="C5:E5"/>
    <mergeCell ref="D6:E6"/>
    <mergeCell ref="D28:E28"/>
    <mergeCell ref="D32:E32"/>
    <mergeCell ref="C59:E59"/>
    <mergeCell ref="D60:E60"/>
    <mergeCell ref="D39:E39"/>
    <mergeCell ref="D65:E65"/>
    <mergeCell ref="D68:E68"/>
    <mergeCell ref="D71:E71"/>
    <mergeCell ref="D73:E73"/>
    <mergeCell ref="D78:E78"/>
    <mergeCell ref="D141:E141"/>
    <mergeCell ref="D135:E135"/>
    <mergeCell ref="D137:E137"/>
    <mergeCell ref="D139:E139"/>
    <mergeCell ref="D119:E119"/>
    <mergeCell ref="D121:E121"/>
    <mergeCell ref="D125:E125"/>
    <mergeCell ref="D129:E129"/>
    <mergeCell ref="C134:E134"/>
  </mergeCells>
  <pageMargins left="0.23622047244094499" right="0.23622047244094499" top="0.74803149606299202" bottom="0.74803149606299202" header="0.31496062992126" footer="0.31496062992126"/>
  <pageSetup paperSize="9" scale="64" fitToHeight="0" orientation="landscape" r:id="rId1"/>
  <rowBreaks count="1" manualBreakCount="1">
    <brk id="77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bez zaposlenika</vt:lpstr>
      <vt:lpstr>sa zaposlenicima</vt:lpstr>
      <vt:lpstr>'sa zaposlenicima'!Podrucje_ispisa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 Marić</dc:creator>
  <cp:lastModifiedBy>DVD-Slunj</cp:lastModifiedBy>
  <cp:lastPrinted>2025-12-10T12:10:09Z</cp:lastPrinted>
  <dcterms:created xsi:type="dcterms:W3CDTF">2022-09-08T08:03:00Z</dcterms:created>
  <dcterms:modified xsi:type="dcterms:W3CDTF">2026-02-06T10:30:13Z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C8D280ADD5844F598E341CA657AE2DA8_13</vt:lpwstr>
  </property>
  <property fmtid="{D5CDD505-2E9C-101B-9397-08002B2CF9AE}" pid="3" name="KSOProductBuildVer">
    <vt:lpwstr>1033-12.2.0.17562</vt:lpwstr>
  </property>
</Properties>
</file>